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采购\2021\控制阀维修服务工程\2021-2022福海创仪表控制阀维修发包\"/>
    </mc:Choice>
  </mc:AlternateContent>
  <bookViews>
    <workbookView xWindow="0" yWindow="0" windowWidth="19815" windowHeight="8820" tabRatio="848" firstSheet="5" activeTab="6"/>
  </bookViews>
  <sheets>
    <sheet name="单座套筒阀报价" sheetId="1" r:id="rId1"/>
    <sheet name="角阀报价" sheetId="18" r:id="rId2"/>
    <sheet name="闸阀报价" sheetId="16" r:id="rId3"/>
    <sheet name="球阀报价" sheetId="15" r:id="rId4"/>
    <sheet name="蝶阀报价" sheetId="4" r:id="rId5"/>
    <sheet name="芳烃装置特殊阀" sheetId="21" r:id="rId6"/>
    <sheet name="生产二部HARTMAM高压切断球阀" sheetId="8" r:id="rId7"/>
    <sheet name="生产二部高压角阀" sheetId="7" r:id="rId8"/>
    <sheet name="生产二部程控阀 " sheetId="19" r:id="rId9"/>
    <sheet name="PTA罐壁及罐底角阀" sheetId="20" r:id="rId10"/>
    <sheet name="PTA钛材球阀" sheetId="12" r:id="rId11"/>
    <sheet name="控制阀备件加工" sheetId="22" r:id="rId12"/>
    <sheet name="评分表" sheetId="23" r:id="rId13"/>
    <sheet name="备件加工空表" sheetId="13" r:id="rId14"/>
  </sheets>
  <definedNames>
    <definedName name="_xlnm._FilterDatabase" localSheetId="10" hidden="1">PTA钛材球阀!$A$1:$U$43</definedName>
    <definedName name="_xlnm._FilterDatabase" localSheetId="13" hidden="1">备件加工空表!$A$1:$AJ$66</definedName>
    <definedName name="_xlnm._FilterDatabase" localSheetId="0" hidden="1">单座套筒阀报价!$A$3:$U$45</definedName>
    <definedName name="_xlnm._FilterDatabase" localSheetId="4" hidden="1">蝶阀报价!$A$3:$T$26</definedName>
    <definedName name="_xlnm._FilterDatabase" localSheetId="5" hidden="1">芳烃装置特殊阀!$A$1:$U$8</definedName>
    <definedName name="_xlnm._FilterDatabase" localSheetId="3" hidden="1">球阀报价!$M$15:$N$31</definedName>
    <definedName name="_xlnm._FilterDatabase" localSheetId="6" hidden="1">生产二部HARTMAM高压切断球阀!$A$1:$V$18</definedName>
    <definedName name="_xlnm._FilterDatabase" localSheetId="8" hidden="1">'生产二部程控阀 '!$A$2:$W$89</definedName>
    <definedName name="_xlnm._FilterDatabase" localSheetId="7" hidden="1">生产二部高压角阀!$A$1:$U$24</definedName>
    <definedName name="_xlnm._FilterDatabase" localSheetId="2" hidden="1">闸阀报价!$A$3:$T$23</definedName>
    <definedName name="_xlnm.Print_Titles" localSheetId="9">PTA罐壁及罐底角阀!$2:$4</definedName>
    <definedName name="_xlnm.Print_Titles" localSheetId="10">PTA钛材球阀!$1:$4</definedName>
    <definedName name="_xlnm.Print_Titles" localSheetId="13">备件加工空表!$1:$3</definedName>
    <definedName name="_xlnm.Print_Titles" localSheetId="0">单座套筒阀报价!$1:$3</definedName>
    <definedName name="_xlnm.Print_Titles" localSheetId="4">蝶阀报价!$1:$4</definedName>
    <definedName name="_xlnm.Print_Titles" localSheetId="5">芳烃装置特殊阀!$1:$3</definedName>
    <definedName name="_xlnm.Print_Titles" localSheetId="1">角阀报价!$1:$4</definedName>
    <definedName name="_xlnm.Print_Titles" localSheetId="3">球阀报价!$1:$4</definedName>
    <definedName name="_xlnm.Print_Titles" localSheetId="8">'生产二部程控阀 '!$1:$4</definedName>
    <definedName name="_xlnm.Print_Titles" localSheetId="2">闸阀报价!$1:$3</definedName>
  </definedNames>
  <calcPr calcId="152511"/>
</workbook>
</file>

<file path=xl/calcChain.xml><?xml version="1.0" encoding="utf-8"?>
<calcChain xmlns="http://schemas.openxmlformats.org/spreadsheetml/2006/main">
  <c r="D6" i="12" l="1"/>
  <c r="E6" i="12"/>
  <c r="F6" i="12"/>
  <c r="G6" i="12"/>
  <c r="H6" i="12"/>
  <c r="I6" i="12"/>
  <c r="J6" i="12"/>
  <c r="K6" i="12"/>
  <c r="L6" i="12"/>
  <c r="M6" i="12"/>
  <c r="N6" i="12"/>
  <c r="O6" i="12"/>
  <c r="P6" i="12"/>
  <c r="Q6" i="12"/>
  <c r="R6" i="12"/>
  <c r="S6" i="12"/>
  <c r="T6" i="12"/>
  <c r="D7" i="12"/>
  <c r="E7" i="12"/>
  <c r="F7" i="12"/>
  <c r="G7" i="12"/>
  <c r="H7" i="12"/>
  <c r="I7" i="12"/>
  <c r="J7" i="12"/>
  <c r="K7" i="12"/>
  <c r="L7" i="12"/>
  <c r="M7" i="12"/>
  <c r="N7" i="12"/>
  <c r="O7" i="12"/>
  <c r="P7" i="12"/>
  <c r="Q7" i="12"/>
  <c r="R7" i="12"/>
  <c r="S7" i="12"/>
  <c r="T7" i="12"/>
  <c r="D8" i="12"/>
  <c r="E8" i="12"/>
  <c r="F8" i="12"/>
  <c r="G8" i="12"/>
  <c r="H8" i="12"/>
  <c r="I8" i="12"/>
  <c r="J8" i="12"/>
  <c r="K8" i="12"/>
  <c r="L8" i="12"/>
  <c r="M8" i="12"/>
  <c r="N8" i="12"/>
  <c r="O8" i="12"/>
  <c r="P8" i="12"/>
  <c r="Q8" i="12"/>
  <c r="R8" i="12"/>
  <c r="S8" i="12"/>
  <c r="T8" i="12"/>
  <c r="D9" i="12"/>
  <c r="E9" i="12"/>
  <c r="F9" i="12"/>
  <c r="G9" i="12"/>
  <c r="H9" i="12"/>
  <c r="I9" i="12"/>
  <c r="J9" i="12"/>
  <c r="K9" i="12"/>
  <c r="L9" i="12"/>
  <c r="M9" i="12"/>
  <c r="N9" i="12"/>
  <c r="O9" i="12"/>
  <c r="P9" i="12"/>
  <c r="Q9" i="12"/>
  <c r="R9" i="12"/>
  <c r="S9" i="12"/>
  <c r="T9" i="12"/>
  <c r="D10" i="12"/>
  <c r="E10" i="12"/>
  <c r="F10" i="12"/>
  <c r="G10" i="12"/>
  <c r="H10" i="12"/>
  <c r="I10" i="12"/>
  <c r="J10" i="12"/>
  <c r="K10" i="12"/>
  <c r="L10" i="12"/>
  <c r="M10" i="12"/>
  <c r="N10" i="12"/>
  <c r="O10" i="12"/>
  <c r="P10" i="12"/>
  <c r="Q10" i="12"/>
  <c r="R10" i="12"/>
  <c r="S10" i="12"/>
  <c r="T10" i="12"/>
  <c r="D11" i="12"/>
  <c r="E11" i="12"/>
  <c r="F11" i="12"/>
  <c r="G11" i="12"/>
  <c r="H11" i="12"/>
  <c r="I11" i="12"/>
  <c r="J11" i="12"/>
  <c r="K11" i="12"/>
  <c r="L11" i="12"/>
  <c r="M11" i="12"/>
  <c r="N11" i="12"/>
  <c r="O11" i="12"/>
  <c r="P11" i="12"/>
  <c r="Q11" i="12"/>
  <c r="R11" i="12"/>
  <c r="S11" i="12"/>
  <c r="T11" i="12"/>
  <c r="D12" i="12"/>
  <c r="E12" i="12"/>
  <c r="F12" i="12"/>
  <c r="G12" i="12"/>
  <c r="H12" i="12"/>
  <c r="I12" i="12"/>
  <c r="J12" i="12"/>
  <c r="K12" i="12"/>
  <c r="L12" i="12"/>
  <c r="M12" i="12"/>
  <c r="N12" i="12"/>
  <c r="O12" i="12"/>
  <c r="P12" i="12"/>
  <c r="Q12" i="12"/>
  <c r="R12" i="12"/>
  <c r="S12" i="12"/>
  <c r="T12" i="12"/>
  <c r="D13" i="12"/>
  <c r="E13" i="12"/>
  <c r="F13" i="12"/>
  <c r="G13" i="12"/>
  <c r="H13" i="12"/>
  <c r="I13" i="12"/>
  <c r="J13" i="12"/>
  <c r="K13" i="12"/>
  <c r="L13" i="12"/>
  <c r="M13" i="12"/>
  <c r="N13" i="12"/>
  <c r="O13" i="12"/>
  <c r="P13" i="12"/>
  <c r="Q13" i="12"/>
  <c r="R13" i="12"/>
  <c r="S13" i="12"/>
  <c r="T13" i="12"/>
  <c r="D14" i="12"/>
  <c r="E14" i="12"/>
  <c r="F14" i="12"/>
  <c r="G14" i="12"/>
  <c r="H14" i="12"/>
  <c r="I14" i="12"/>
  <c r="J14" i="12"/>
  <c r="K14" i="12"/>
  <c r="L14" i="12"/>
  <c r="M14" i="12"/>
  <c r="N14" i="12"/>
  <c r="O14" i="12"/>
  <c r="P14" i="12"/>
  <c r="Q14" i="12"/>
  <c r="R14" i="12"/>
  <c r="S14" i="12"/>
  <c r="T14" i="12"/>
  <c r="D15" i="12"/>
  <c r="E15" i="12"/>
  <c r="F15" i="12"/>
  <c r="G15" i="12"/>
  <c r="H15" i="12"/>
  <c r="I15" i="12"/>
  <c r="J15" i="12"/>
  <c r="K15" i="12"/>
  <c r="L15" i="12"/>
  <c r="M15" i="12"/>
  <c r="N15" i="12"/>
  <c r="O15" i="12"/>
  <c r="P15" i="12"/>
  <c r="Q15" i="12"/>
  <c r="R15" i="12"/>
  <c r="S15" i="12"/>
  <c r="T15" i="12"/>
  <c r="D16" i="12"/>
  <c r="E16" i="12"/>
  <c r="F16" i="12"/>
  <c r="G16" i="12"/>
  <c r="H16" i="12"/>
  <c r="I16" i="12"/>
  <c r="J16" i="12"/>
  <c r="K16" i="12"/>
  <c r="L16" i="12"/>
  <c r="M16" i="12"/>
  <c r="N16" i="12"/>
  <c r="O16" i="12"/>
  <c r="P16" i="12"/>
  <c r="Q16" i="12"/>
  <c r="R16" i="12"/>
  <c r="S16" i="12"/>
  <c r="T16" i="12"/>
  <c r="D17" i="12"/>
  <c r="E17" i="12"/>
  <c r="F17" i="12"/>
  <c r="G17" i="12"/>
  <c r="H17" i="12"/>
  <c r="I17" i="12"/>
  <c r="J17" i="12"/>
  <c r="K17" i="12"/>
  <c r="L17" i="12"/>
  <c r="M17" i="12"/>
  <c r="N17" i="12"/>
  <c r="O17" i="12"/>
  <c r="P17" i="12"/>
  <c r="Q17" i="12"/>
  <c r="R17" i="12"/>
  <c r="S17" i="12"/>
  <c r="T17" i="12"/>
  <c r="D18" i="12"/>
  <c r="E18" i="12"/>
  <c r="F18" i="12"/>
  <c r="G18" i="12"/>
  <c r="H18" i="12"/>
  <c r="I18" i="12"/>
  <c r="J18" i="12"/>
  <c r="K18" i="12"/>
  <c r="L18" i="12"/>
  <c r="M18" i="12"/>
  <c r="N18" i="12"/>
  <c r="O18" i="12"/>
  <c r="P18" i="12"/>
  <c r="Q18" i="12"/>
  <c r="R18" i="12"/>
  <c r="S18" i="12"/>
  <c r="T18" i="12"/>
  <c r="D19" i="12"/>
  <c r="E19" i="12"/>
  <c r="F19" i="12"/>
  <c r="G19" i="12"/>
  <c r="H19" i="12"/>
  <c r="I19" i="12"/>
  <c r="J19" i="12"/>
  <c r="K19" i="12"/>
  <c r="L19" i="12"/>
  <c r="M19" i="12"/>
  <c r="N19" i="12"/>
  <c r="O19" i="12"/>
  <c r="P19" i="12"/>
  <c r="Q19" i="12"/>
  <c r="R19" i="12"/>
  <c r="S19" i="12"/>
  <c r="T19" i="12"/>
  <c r="D20" i="12"/>
  <c r="E20" i="12"/>
  <c r="F20" i="12"/>
  <c r="G20" i="12"/>
  <c r="H20" i="12"/>
  <c r="I20" i="12"/>
  <c r="J20" i="12"/>
  <c r="K20" i="12"/>
  <c r="L20" i="12"/>
  <c r="M20" i="12"/>
  <c r="N20" i="12"/>
  <c r="O20" i="12"/>
  <c r="P20" i="12"/>
  <c r="Q20" i="12"/>
  <c r="R20" i="12"/>
  <c r="S20" i="12"/>
  <c r="T20" i="12"/>
  <c r="D21" i="12"/>
  <c r="E21" i="12"/>
  <c r="F21" i="12"/>
  <c r="G21" i="12"/>
  <c r="H21" i="12"/>
  <c r="I21" i="12"/>
  <c r="J21" i="12"/>
  <c r="K21" i="12"/>
  <c r="L21" i="12"/>
  <c r="M21" i="12"/>
  <c r="N21" i="12"/>
  <c r="O21" i="12"/>
  <c r="P21" i="12"/>
  <c r="Q21" i="12"/>
  <c r="R21" i="12"/>
  <c r="S21" i="12"/>
  <c r="T21" i="12"/>
  <c r="D22" i="12"/>
  <c r="E22" i="12"/>
  <c r="F22" i="12"/>
  <c r="G22" i="12"/>
  <c r="H22" i="12"/>
  <c r="I22" i="12"/>
  <c r="J22" i="12"/>
  <c r="K22" i="12"/>
  <c r="L22" i="12"/>
  <c r="M22" i="12"/>
  <c r="N22" i="12"/>
  <c r="O22" i="12"/>
  <c r="P22" i="12"/>
  <c r="Q22" i="12"/>
  <c r="R22" i="12"/>
  <c r="S22" i="12"/>
  <c r="T22" i="12"/>
  <c r="D23" i="12"/>
  <c r="E23" i="12"/>
  <c r="F23" i="12"/>
  <c r="G23" i="12"/>
  <c r="H23" i="12"/>
  <c r="I23" i="12"/>
  <c r="J23" i="12"/>
  <c r="K23" i="12"/>
  <c r="L23" i="12"/>
  <c r="M23" i="12"/>
  <c r="N23" i="12"/>
  <c r="O23" i="12"/>
  <c r="P23" i="12"/>
  <c r="Q23" i="12"/>
  <c r="R23" i="12"/>
  <c r="S23" i="12"/>
  <c r="T23" i="12"/>
  <c r="D24" i="12"/>
  <c r="E24" i="12"/>
  <c r="F24" i="12"/>
  <c r="G24" i="12"/>
  <c r="H24" i="12"/>
  <c r="I24" i="12"/>
  <c r="J24" i="12"/>
  <c r="K24" i="12"/>
  <c r="L24" i="12"/>
  <c r="M24" i="12"/>
  <c r="N24" i="12"/>
  <c r="O24" i="12"/>
  <c r="P24" i="12"/>
  <c r="Q24" i="12"/>
  <c r="R24" i="12"/>
  <c r="S24" i="12"/>
  <c r="T24" i="12"/>
  <c r="D25" i="12"/>
  <c r="E25" i="12"/>
  <c r="F25" i="12"/>
  <c r="G25" i="12"/>
  <c r="H25" i="12"/>
  <c r="I25" i="12"/>
  <c r="J25" i="12"/>
  <c r="K25" i="12"/>
  <c r="L25" i="12"/>
  <c r="M25" i="12"/>
  <c r="N25" i="12"/>
  <c r="O25" i="12"/>
  <c r="P25" i="12"/>
  <c r="Q25" i="12"/>
  <c r="R25" i="12"/>
  <c r="S25" i="12"/>
  <c r="T25" i="12"/>
  <c r="D26" i="12"/>
  <c r="E26" i="12"/>
  <c r="F26" i="12"/>
  <c r="G26" i="12"/>
  <c r="H26" i="12"/>
  <c r="I26" i="12"/>
  <c r="J26" i="12"/>
  <c r="K26" i="12"/>
  <c r="L26" i="12"/>
  <c r="M26" i="12"/>
  <c r="N26" i="12"/>
  <c r="O26" i="12"/>
  <c r="P26" i="12"/>
  <c r="Q26" i="12"/>
  <c r="R26" i="12"/>
  <c r="S26" i="12"/>
  <c r="T26" i="12"/>
  <c r="D27" i="12"/>
  <c r="E27" i="12"/>
  <c r="F27" i="12"/>
  <c r="G27" i="12"/>
  <c r="H27" i="12"/>
  <c r="I27" i="12"/>
  <c r="J27" i="12"/>
  <c r="K27" i="12"/>
  <c r="L27" i="12"/>
  <c r="M27" i="12"/>
  <c r="N27" i="12"/>
  <c r="O27" i="12"/>
  <c r="P27" i="12"/>
  <c r="Q27" i="12"/>
  <c r="R27" i="12"/>
  <c r="S27" i="12"/>
  <c r="T27" i="12"/>
  <c r="D28" i="12"/>
  <c r="E28" i="12"/>
  <c r="F28" i="12"/>
  <c r="G28" i="12"/>
  <c r="H28" i="12"/>
  <c r="I28" i="12"/>
  <c r="J28" i="12"/>
  <c r="K28" i="12"/>
  <c r="L28" i="12"/>
  <c r="M28" i="12"/>
  <c r="N28" i="12"/>
  <c r="O28" i="12"/>
  <c r="P28" i="12"/>
  <c r="Q28" i="12"/>
  <c r="R28" i="12"/>
  <c r="S28" i="12"/>
  <c r="T28" i="12"/>
  <c r="D29" i="12"/>
  <c r="E29" i="12"/>
  <c r="F29" i="12"/>
  <c r="G29" i="12"/>
  <c r="H29" i="12"/>
  <c r="I29" i="12"/>
  <c r="J29" i="12"/>
  <c r="K29" i="12"/>
  <c r="L29" i="12"/>
  <c r="M29" i="12"/>
  <c r="N29" i="12"/>
  <c r="O29" i="12"/>
  <c r="P29" i="12"/>
  <c r="Q29" i="12"/>
  <c r="R29" i="12"/>
  <c r="S29" i="12"/>
  <c r="T29" i="12"/>
  <c r="D30" i="12"/>
  <c r="E30" i="12"/>
  <c r="F30" i="12"/>
  <c r="G30" i="12"/>
  <c r="H30" i="12"/>
  <c r="I30" i="12"/>
  <c r="J30" i="12"/>
  <c r="K30" i="12"/>
  <c r="L30" i="12"/>
  <c r="M30" i="12"/>
  <c r="N30" i="12"/>
  <c r="O30" i="12"/>
  <c r="P30" i="12"/>
  <c r="Q30" i="12"/>
  <c r="R30" i="12"/>
  <c r="S30" i="12"/>
  <c r="T30" i="12"/>
  <c r="D31" i="12"/>
  <c r="E31" i="12"/>
  <c r="F31" i="12"/>
  <c r="G31" i="12"/>
  <c r="H31" i="12"/>
  <c r="I31" i="12"/>
  <c r="J31" i="12"/>
  <c r="K31" i="12"/>
  <c r="L31" i="12"/>
  <c r="M31" i="12"/>
  <c r="N31" i="12"/>
  <c r="O31" i="12"/>
  <c r="P31" i="12"/>
  <c r="Q31" i="12"/>
  <c r="R31" i="12"/>
  <c r="S31" i="12"/>
  <c r="T31" i="12"/>
  <c r="D32" i="12"/>
  <c r="E32" i="12"/>
  <c r="F32" i="12"/>
  <c r="G32" i="12"/>
  <c r="H32" i="12"/>
  <c r="I32" i="12"/>
  <c r="J32" i="12"/>
  <c r="K32" i="12"/>
  <c r="L32" i="12"/>
  <c r="M32" i="12"/>
  <c r="N32" i="12"/>
  <c r="O32" i="12"/>
  <c r="P32" i="12"/>
  <c r="Q32" i="12"/>
  <c r="R32" i="12"/>
  <c r="S32" i="12"/>
  <c r="T32" i="12"/>
  <c r="D33" i="12"/>
  <c r="E33" i="12"/>
  <c r="F33" i="12"/>
  <c r="G33" i="12"/>
  <c r="H33" i="12"/>
  <c r="I33" i="12"/>
  <c r="J33" i="12"/>
  <c r="K33" i="12"/>
  <c r="L33" i="12"/>
  <c r="M33" i="12"/>
  <c r="N33" i="12"/>
  <c r="O33" i="12"/>
  <c r="P33" i="12"/>
  <c r="Q33" i="12"/>
  <c r="R33" i="12"/>
  <c r="S33" i="12"/>
  <c r="T33" i="12"/>
  <c r="D34" i="12"/>
  <c r="E34" i="12"/>
  <c r="F34" i="12"/>
  <c r="G34" i="12"/>
  <c r="H34" i="12"/>
  <c r="I34" i="12"/>
  <c r="J34" i="12"/>
  <c r="K34" i="12"/>
  <c r="L34" i="12"/>
  <c r="M34" i="12"/>
  <c r="N34" i="12"/>
  <c r="O34" i="12"/>
  <c r="P34" i="12"/>
  <c r="Q34" i="12"/>
  <c r="R34" i="12"/>
  <c r="S34" i="12"/>
  <c r="T34" i="12"/>
  <c r="D35" i="12"/>
  <c r="E35" i="12"/>
  <c r="F35" i="12"/>
  <c r="G35" i="12"/>
  <c r="H35" i="12"/>
  <c r="I35" i="12"/>
  <c r="J35" i="12"/>
  <c r="K35" i="12"/>
  <c r="L35" i="12"/>
  <c r="M35" i="12"/>
  <c r="N35" i="12"/>
  <c r="O35" i="12"/>
  <c r="P35" i="12"/>
  <c r="Q35" i="12"/>
  <c r="R35" i="12"/>
  <c r="S35" i="12"/>
  <c r="T35" i="12"/>
  <c r="D36" i="12"/>
  <c r="E36" i="12"/>
  <c r="F36" i="12"/>
  <c r="G36" i="12"/>
  <c r="H36" i="12"/>
  <c r="I36" i="12"/>
  <c r="J36" i="12"/>
  <c r="K36" i="12"/>
  <c r="L36" i="12"/>
  <c r="M36" i="12"/>
  <c r="N36" i="12"/>
  <c r="O36" i="12"/>
  <c r="P36" i="12"/>
  <c r="Q36" i="12"/>
  <c r="R36" i="12"/>
  <c r="S36" i="12"/>
  <c r="T36" i="12"/>
  <c r="D37" i="12"/>
  <c r="E37" i="12"/>
  <c r="F37" i="12"/>
  <c r="G37" i="12"/>
  <c r="H37" i="12"/>
  <c r="I37" i="12"/>
  <c r="J37" i="12"/>
  <c r="K37" i="12"/>
  <c r="L37" i="12"/>
  <c r="M37" i="12"/>
  <c r="N37" i="12"/>
  <c r="O37" i="12"/>
  <c r="P37" i="12"/>
  <c r="Q37" i="12"/>
  <c r="R37" i="12"/>
  <c r="S37" i="12"/>
  <c r="T37" i="12"/>
  <c r="D38" i="12"/>
  <c r="E38" i="12"/>
  <c r="F38" i="12"/>
  <c r="G38" i="12"/>
  <c r="H38" i="12"/>
  <c r="I38" i="12"/>
  <c r="J38" i="12"/>
  <c r="K38" i="12"/>
  <c r="L38" i="12"/>
  <c r="M38" i="12"/>
  <c r="N38" i="12"/>
  <c r="O38" i="12"/>
  <c r="P38" i="12"/>
  <c r="Q38" i="12"/>
  <c r="R38" i="12"/>
  <c r="S38" i="12"/>
  <c r="T38" i="12"/>
  <c r="D39" i="12"/>
  <c r="E39" i="12"/>
  <c r="F39" i="12"/>
  <c r="G39" i="12"/>
  <c r="H39" i="12"/>
  <c r="I39" i="12"/>
  <c r="J39" i="12"/>
  <c r="K39" i="12"/>
  <c r="L39" i="12"/>
  <c r="M39" i="12"/>
  <c r="N39" i="12"/>
  <c r="O39" i="12"/>
  <c r="P39" i="12"/>
  <c r="Q39" i="12"/>
  <c r="R39" i="12"/>
  <c r="S39" i="12"/>
  <c r="T39" i="12"/>
  <c r="D40" i="12"/>
  <c r="E40" i="12"/>
  <c r="F40" i="12"/>
  <c r="G40" i="12"/>
  <c r="H40" i="12"/>
  <c r="I40" i="12"/>
  <c r="J40" i="12"/>
  <c r="K40" i="12"/>
  <c r="L40" i="12"/>
  <c r="M40" i="12"/>
  <c r="N40" i="12"/>
  <c r="O40" i="12"/>
  <c r="P40" i="12"/>
  <c r="Q40" i="12"/>
  <c r="R40" i="12"/>
  <c r="S40" i="12"/>
  <c r="T40" i="12"/>
  <c r="D41" i="12"/>
  <c r="E41" i="12"/>
  <c r="F41" i="12"/>
  <c r="G41" i="12"/>
  <c r="H41" i="12"/>
  <c r="I41" i="12"/>
  <c r="J41" i="12"/>
  <c r="K41" i="12"/>
  <c r="L41" i="12"/>
  <c r="M41" i="12"/>
  <c r="N41" i="12"/>
  <c r="O41" i="12"/>
  <c r="P41" i="12"/>
  <c r="Q41" i="12"/>
  <c r="R41" i="12"/>
  <c r="S41" i="12"/>
  <c r="T41" i="12"/>
  <c r="D42" i="12"/>
  <c r="E42" i="12"/>
  <c r="F42" i="12"/>
  <c r="G42" i="12"/>
  <c r="H42" i="12"/>
  <c r="I42" i="12"/>
  <c r="J42" i="12"/>
  <c r="K42" i="12"/>
  <c r="L42" i="12"/>
  <c r="M42" i="12"/>
  <c r="N42" i="12"/>
  <c r="O42" i="12"/>
  <c r="P42" i="12"/>
  <c r="Q42" i="12"/>
  <c r="R42" i="12"/>
  <c r="S42" i="12"/>
  <c r="T42" i="12"/>
  <c r="D43" i="12"/>
  <c r="E43" i="12"/>
  <c r="F43" i="12"/>
  <c r="G43" i="12"/>
  <c r="H43" i="12"/>
  <c r="I43" i="12"/>
  <c r="J43" i="12"/>
  <c r="K43" i="12"/>
  <c r="L43" i="12"/>
  <c r="M43" i="12"/>
  <c r="N43" i="12"/>
  <c r="O43" i="12"/>
  <c r="P43" i="12"/>
  <c r="Q43" i="12"/>
  <c r="R43" i="12"/>
  <c r="S43" i="12"/>
  <c r="T43" i="12"/>
  <c r="D6" i="20"/>
  <c r="E6" i="20"/>
  <c r="F6" i="20"/>
  <c r="G6" i="20"/>
  <c r="H6" i="20"/>
  <c r="I6" i="20"/>
  <c r="J6" i="20"/>
  <c r="K6" i="20"/>
  <c r="L6" i="20"/>
  <c r="M6" i="20"/>
  <c r="N6" i="20"/>
  <c r="O6" i="20"/>
  <c r="P6" i="20"/>
  <c r="Q6" i="20"/>
  <c r="R6" i="20"/>
  <c r="S6" i="20"/>
  <c r="T6" i="20"/>
  <c r="D7" i="20"/>
  <c r="E7" i="20"/>
  <c r="F7" i="20"/>
  <c r="G7" i="20"/>
  <c r="H7" i="20"/>
  <c r="I7" i="20"/>
  <c r="J7" i="20"/>
  <c r="K7" i="20"/>
  <c r="L7" i="20"/>
  <c r="M7" i="20"/>
  <c r="N7" i="20"/>
  <c r="O7" i="20"/>
  <c r="P7" i="20"/>
  <c r="Q7" i="20"/>
  <c r="R7" i="20"/>
  <c r="S7" i="20"/>
  <c r="T7" i="20"/>
  <c r="D8" i="20"/>
  <c r="E8" i="20"/>
  <c r="F8" i="20"/>
  <c r="G8" i="20"/>
  <c r="H8" i="20"/>
  <c r="I8" i="20"/>
  <c r="J8" i="20"/>
  <c r="K8" i="20"/>
  <c r="L8" i="20"/>
  <c r="M8" i="20"/>
  <c r="N8" i="20"/>
  <c r="O8" i="20"/>
  <c r="P8" i="20"/>
  <c r="Q8" i="20"/>
  <c r="R8" i="20"/>
  <c r="S8" i="20"/>
  <c r="T8" i="20"/>
  <c r="D9" i="20"/>
  <c r="E9" i="20"/>
  <c r="F9" i="20"/>
  <c r="G9" i="20"/>
  <c r="H9" i="20"/>
  <c r="I9" i="20"/>
  <c r="J9" i="20"/>
  <c r="K9" i="20"/>
  <c r="L9" i="20"/>
  <c r="M9" i="20"/>
  <c r="N9" i="20"/>
  <c r="O9" i="20"/>
  <c r="P9" i="20"/>
  <c r="Q9" i="20"/>
  <c r="R9" i="20"/>
  <c r="S9" i="20"/>
  <c r="T9" i="20"/>
  <c r="D10" i="20"/>
  <c r="E10" i="20"/>
  <c r="F10" i="20"/>
  <c r="G10" i="20"/>
  <c r="H10" i="20"/>
  <c r="I10" i="20"/>
  <c r="J10" i="20"/>
  <c r="K10" i="20"/>
  <c r="L10" i="20"/>
  <c r="M10" i="20"/>
  <c r="N10" i="20"/>
  <c r="O10" i="20"/>
  <c r="P10" i="20"/>
  <c r="Q10" i="20"/>
  <c r="R10" i="20"/>
  <c r="S10" i="20"/>
  <c r="T10" i="20"/>
  <c r="D11" i="20"/>
  <c r="E11" i="20"/>
  <c r="F11" i="20"/>
  <c r="G11" i="20"/>
  <c r="H11" i="20"/>
  <c r="I11" i="20"/>
  <c r="J11" i="20"/>
  <c r="K11" i="20"/>
  <c r="L11" i="20"/>
  <c r="M11" i="20"/>
  <c r="N11" i="20"/>
  <c r="O11" i="20"/>
  <c r="P11" i="20"/>
  <c r="Q11" i="20"/>
  <c r="R11" i="20"/>
  <c r="S11" i="20"/>
  <c r="T11" i="20"/>
  <c r="D12" i="20"/>
  <c r="E12" i="20"/>
  <c r="F12" i="20"/>
  <c r="G12" i="20"/>
  <c r="H12" i="20"/>
  <c r="I12" i="20"/>
  <c r="J12" i="20"/>
  <c r="K12" i="20"/>
  <c r="L12" i="20"/>
  <c r="M12" i="20"/>
  <c r="N12" i="20"/>
  <c r="O12" i="20"/>
  <c r="P12" i="20"/>
  <c r="Q12" i="20"/>
  <c r="R12" i="20"/>
  <c r="S12" i="20"/>
  <c r="T12" i="20"/>
  <c r="D13" i="20"/>
  <c r="E13" i="20"/>
  <c r="F13" i="20"/>
  <c r="G13" i="20"/>
  <c r="H13" i="20"/>
  <c r="I13" i="20"/>
  <c r="J13" i="20"/>
  <c r="K13" i="20"/>
  <c r="L13" i="20"/>
  <c r="M13" i="20"/>
  <c r="N13" i="20"/>
  <c r="O13" i="20"/>
  <c r="P13" i="20"/>
  <c r="Q13" i="20"/>
  <c r="R13" i="20"/>
  <c r="S13" i="20"/>
  <c r="T13" i="20"/>
  <c r="D14" i="20"/>
  <c r="E14" i="20"/>
  <c r="F14" i="20"/>
  <c r="G14" i="20"/>
  <c r="H14" i="20"/>
  <c r="I14" i="20"/>
  <c r="J14" i="20"/>
  <c r="K14" i="20"/>
  <c r="L14" i="20"/>
  <c r="M14" i="20"/>
  <c r="N14" i="20"/>
  <c r="O14" i="20"/>
  <c r="P14" i="20"/>
  <c r="Q14" i="20"/>
  <c r="R14" i="20"/>
  <c r="S14" i="20"/>
  <c r="T14" i="20"/>
  <c r="D15" i="20"/>
  <c r="E15" i="20"/>
  <c r="F15" i="20"/>
  <c r="G15" i="20"/>
  <c r="H15" i="20"/>
  <c r="I15" i="20"/>
  <c r="J15" i="20"/>
  <c r="K15" i="20"/>
  <c r="L15" i="20"/>
  <c r="M15" i="20"/>
  <c r="N15" i="20"/>
  <c r="O15" i="20"/>
  <c r="P15" i="20"/>
  <c r="Q15" i="20"/>
  <c r="R15" i="20"/>
  <c r="S15" i="20"/>
  <c r="T15" i="20"/>
  <c r="D16" i="20"/>
  <c r="E16" i="20"/>
  <c r="F16" i="20"/>
  <c r="G16" i="20"/>
  <c r="H16" i="20"/>
  <c r="I16" i="20"/>
  <c r="J16" i="20"/>
  <c r="K16" i="20"/>
  <c r="L16" i="20"/>
  <c r="M16" i="20"/>
  <c r="N16" i="20"/>
  <c r="O16" i="20"/>
  <c r="P16" i="20"/>
  <c r="Q16" i="20"/>
  <c r="R16" i="20"/>
  <c r="S16" i="20"/>
  <c r="T16" i="20"/>
  <c r="D17" i="20"/>
  <c r="E17" i="20"/>
  <c r="F17" i="20"/>
  <c r="G17" i="20"/>
  <c r="H17" i="20"/>
  <c r="I17" i="20"/>
  <c r="J17" i="20"/>
  <c r="K17" i="20"/>
  <c r="L17" i="20"/>
  <c r="M17" i="20"/>
  <c r="N17" i="20"/>
  <c r="O17" i="20"/>
  <c r="P17" i="20"/>
  <c r="Q17" i="20"/>
  <c r="R17" i="20"/>
  <c r="S17" i="20"/>
  <c r="T17" i="20"/>
  <c r="D18" i="20"/>
  <c r="E18" i="20"/>
  <c r="F18" i="20"/>
  <c r="G18" i="20"/>
  <c r="H18" i="20"/>
  <c r="I18" i="20"/>
  <c r="J18" i="20"/>
  <c r="K18" i="20"/>
  <c r="L18" i="20"/>
  <c r="M18" i="20"/>
  <c r="N18" i="20"/>
  <c r="O18" i="20"/>
  <c r="P18" i="20"/>
  <c r="Q18" i="20"/>
  <c r="R18" i="20"/>
  <c r="S18" i="20"/>
  <c r="T18" i="20"/>
  <c r="D19" i="20"/>
  <c r="E19" i="20"/>
  <c r="F19" i="20"/>
  <c r="G19" i="20"/>
  <c r="H19" i="20"/>
  <c r="I19" i="20"/>
  <c r="J19" i="20"/>
  <c r="K19" i="20"/>
  <c r="L19" i="20"/>
  <c r="M19" i="20"/>
  <c r="N19" i="20"/>
  <c r="O19" i="20"/>
  <c r="P19" i="20"/>
  <c r="Q19" i="20"/>
  <c r="R19" i="20"/>
  <c r="S19" i="20"/>
  <c r="T19" i="20"/>
  <c r="D20" i="20"/>
  <c r="E20" i="20"/>
  <c r="F20" i="20"/>
  <c r="G20" i="20"/>
  <c r="H20" i="20"/>
  <c r="I20" i="20"/>
  <c r="J20" i="20"/>
  <c r="K20" i="20"/>
  <c r="L20" i="20"/>
  <c r="M20" i="20"/>
  <c r="N20" i="20"/>
  <c r="O20" i="20"/>
  <c r="P20" i="20"/>
  <c r="Q20" i="20"/>
  <c r="R20" i="20"/>
  <c r="S20" i="20"/>
  <c r="T20" i="20"/>
  <c r="D21" i="20"/>
  <c r="E21" i="20"/>
  <c r="F21" i="20"/>
  <c r="G21" i="20"/>
  <c r="H21" i="20"/>
  <c r="I21" i="20"/>
  <c r="J21" i="20"/>
  <c r="K21" i="20"/>
  <c r="L21" i="20"/>
  <c r="M21" i="20"/>
  <c r="N21" i="20"/>
  <c r="O21" i="20"/>
  <c r="P21" i="20"/>
  <c r="Q21" i="20"/>
  <c r="R21" i="20"/>
  <c r="S21" i="20"/>
  <c r="T21" i="20"/>
  <c r="D22" i="20"/>
  <c r="E22" i="20"/>
  <c r="F22" i="20"/>
  <c r="G22" i="20"/>
  <c r="H22" i="20"/>
  <c r="I22" i="20"/>
  <c r="J22" i="20"/>
  <c r="K22" i="20"/>
  <c r="L22" i="20"/>
  <c r="M22" i="20"/>
  <c r="N22" i="20"/>
  <c r="O22" i="20"/>
  <c r="P22" i="20"/>
  <c r="Q22" i="20"/>
  <c r="R22" i="20"/>
  <c r="S22" i="20"/>
  <c r="T22" i="20"/>
  <c r="D23" i="20"/>
  <c r="E23" i="20"/>
  <c r="F23" i="20"/>
  <c r="G23" i="20"/>
  <c r="H23" i="20"/>
  <c r="I23" i="20"/>
  <c r="J23" i="20"/>
  <c r="K23" i="20"/>
  <c r="L23" i="20"/>
  <c r="M23" i="20"/>
  <c r="N23" i="20"/>
  <c r="O23" i="20"/>
  <c r="P23" i="20"/>
  <c r="Q23" i="20"/>
  <c r="R23" i="20"/>
  <c r="S23" i="20"/>
  <c r="T23" i="20"/>
  <c r="D24" i="20"/>
  <c r="E24" i="20"/>
  <c r="F24" i="20"/>
  <c r="G24" i="20"/>
  <c r="H24" i="20"/>
  <c r="I24" i="20"/>
  <c r="J24" i="20"/>
  <c r="K24" i="20"/>
  <c r="L24" i="20"/>
  <c r="M24" i="20"/>
  <c r="N24" i="20"/>
  <c r="O24" i="20"/>
  <c r="P24" i="20"/>
  <c r="Q24" i="20"/>
  <c r="R24" i="20"/>
  <c r="S24" i="20"/>
  <c r="T24" i="20"/>
  <c r="D25" i="20"/>
  <c r="E25" i="20"/>
  <c r="F25" i="20"/>
  <c r="G25" i="20"/>
  <c r="H25" i="20"/>
  <c r="I25" i="20"/>
  <c r="J25" i="20"/>
  <c r="K25" i="20"/>
  <c r="L25" i="20"/>
  <c r="M25" i="20"/>
  <c r="N25" i="20"/>
  <c r="O25" i="20"/>
  <c r="P25" i="20"/>
  <c r="Q25" i="20"/>
  <c r="R25" i="20"/>
  <c r="S25" i="20"/>
  <c r="T25" i="20"/>
  <c r="D26" i="20"/>
  <c r="E26" i="20"/>
  <c r="F26" i="20"/>
  <c r="G26" i="20"/>
  <c r="H26" i="20"/>
  <c r="I26" i="20"/>
  <c r="J26" i="20"/>
  <c r="K26" i="20"/>
  <c r="L26" i="20"/>
  <c r="M26" i="20"/>
  <c r="N26" i="20"/>
  <c r="O26" i="20"/>
  <c r="P26" i="20"/>
  <c r="Q26" i="20"/>
  <c r="R26" i="20"/>
  <c r="S26" i="20"/>
  <c r="T26" i="20"/>
  <c r="D27" i="20"/>
  <c r="E27" i="20"/>
  <c r="F27" i="20"/>
  <c r="G27" i="20"/>
  <c r="H27" i="20"/>
  <c r="I27" i="20"/>
  <c r="J27" i="20"/>
  <c r="K27" i="20"/>
  <c r="L27" i="20"/>
  <c r="M27" i="20"/>
  <c r="N27" i="20"/>
  <c r="O27" i="20"/>
  <c r="P27" i="20"/>
  <c r="Q27" i="20"/>
  <c r="R27" i="20"/>
  <c r="S27" i="20"/>
  <c r="T27" i="20"/>
  <c r="D28" i="20"/>
  <c r="E28" i="20"/>
  <c r="F28" i="20"/>
  <c r="G28" i="20"/>
  <c r="H28" i="20"/>
  <c r="I28" i="20"/>
  <c r="J28" i="20"/>
  <c r="K28" i="20"/>
  <c r="L28" i="20"/>
  <c r="M28" i="20"/>
  <c r="N28" i="20"/>
  <c r="O28" i="20"/>
  <c r="P28" i="20"/>
  <c r="Q28" i="20"/>
  <c r="R28" i="20"/>
  <c r="S28" i="20"/>
  <c r="T28" i="20"/>
  <c r="D29" i="20"/>
  <c r="E29" i="20"/>
  <c r="F29" i="20"/>
  <c r="G29" i="20"/>
  <c r="H29" i="20"/>
  <c r="I29" i="20"/>
  <c r="J29" i="20"/>
  <c r="K29" i="20"/>
  <c r="L29" i="20"/>
  <c r="M29" i="20"/>
  <c r="N29" i="20"/>
  <c r="O29" i="20"/>
  <c r="P29" i="20"/>
  <c r="Q29" i="20"/>
  <c r="R29" i="20"/>
  <c r="S29" i="20"/>
  <c r="T29" i="20"/>
  <c r="D30" i="20"/>
  <c r="E30" i="20"/>
  <c r="F30" i="20"/>
  <c r="G30" i="20"/>
  <c r="H30" i="20"/>
  <c r="I30" i="20"/>
  <c r="J30" i="20"/>
  <c r="K30" i="20"/>
  <c r="L30" i="20"/>
  <c r="M30" i="20"/>
  <c r="N30" i="20"/>
  <c r="O30" i="20"/>
  <c r="P30" i="20"/>
  <c r="Q30" i="20"/>
  <c r="R30" i="20"/>
  <c r="S30" i="20"/>
  <c r="T30" i="20"/>
  <c r="D31" i="20"/>
  <c r="E31" i="20"/>
  <c r="F31" i="20"/>
  <c r="G31" i="20"/>
  <c r="H31" i="20"/>
  <c r="I31" i="20"/>
  <c r="J31" i="20"/>
  <c r="K31" i="20"/>
  <c r="L31" i="20"/>
  <c r="M31" i="20"/>
  <c r="N31" i="20"/>
  <c r="O31" i="20"/>
  <c r="P31" i="20"/>
  <c r="Q31" i="20"/>
  <c r="R31" i="20"/>
  <c r="S31" i="20"/>
  <c r="T31" i="20"/>
  <c r="D32" i="20"/>
  <c r="E32" i="20"/>
  <c r="F32" i="20"/>
  <c r="G32" i="20"/>
  <c r="H32" i="20"/>
  <c r="I32" i="20"/>
  <c r="J32" i="20"/>
  <c r="K32" i="20"/>
  <c r="L32" i="20"/>
  <c r="M32" i="20"/>
  <c r="N32" i="20"/>
  <c r="O32" i="20"/>
  <c r="P32" i="20"/>
  <c r="Q32" i="20"/>
  <c r="R32" i="20"/>
  <c r="S32" i="20"/>
  <c r="T32" i="20"/>
  <c r="D33" i="20"/>
  <c r="E33" i="20"/>
  <c r="F33" i="20"/>
  <c r="G33" i="20"/>
  <c r="H33" i="20"/>
  <c r="I33" i="20"/>
  <c r="J33" i="20"/>
  <c r="K33" i="20"/>
  <c r="L33" i="20"/>
  <c r="M33" i="20"/>
  <c r="N33" i="20"/>
  <c r="O33" i="20"/>
  <c r="P33" i="20"/>
  <c r="Q33" i="20"/>
  <c r="R33" i="20"/>
  <c r="S33" i="20"/>
  <c r="T33" i="20"/>
  <c r="D34" i="20"/>
  <c r="E34" i="20"/>
  <c r="F34" i="20"/>
  <c r="G34" i="20"/>
  <c r="H34" i="20"/>
  <c r="I34" i="20"/>
  <c r="J34" i="20"/>
  <c r="K34" i="20"/>
  <c r="L34" i="20"/>
  <c r="M34" i="20"/>
  <c r="N34" i="20"/>
  <c r="O34" i="20"/>
  <c r="P34" i="20"/>
  <c r="Q34" i="20"/>
  <c r="R34" i="20"/>
  <c r="S34" i="20"/>
  <c r="T34" i="20"/>
  <c r="D35" i="20"/>
  <c r="E35" i="20"/>
  <c r="F35" i="20"/>
  <c r="G35" i="20"/>
  <c r="H35" i="20"/>
  <c r="I35" i="20"/>
  <c r="J35" i="20"/>
  <c r="K35" i="20"/>
  <c r="L35" i="20"/>
  <c r="M35" i="20"/>
  <c r="N35" i="20"/>
  <c r="O35" i="20"/>
  <c r="P35" i="20"/>
  <c r="Q35" i="20"/>
  <c r="R35" i="20"/>
  <c r="S35" i="20"/>
  <c r="T35" i="20"/>
  <c r="D36" i="20"/>
  <c r="E36" i="20"/>
  <c r="F36" i="20"/>
  <c r="G36" i="20"/>
  <c r="H36" i="20"/>
  <c r="I36" i="20"/>
  <c r="J36" i="20"/>
  <c r="K36" i="20"/>
  <c r="L36" i="20"/>
  <c r="M36" i="20"/>
  <c r="N36" i="20"/>
  <c r="O36" i="20"/>
  <c r="P36" i="20"/>
  <c r="Q36" i="20"/>
  <c r="R36" i="20"/>
  <c r="S36" i="20"/>
  <c r="T36" i="20"/>
  <c r="D37" i="20"/>
  <c r="E37" i="20"/>
  <c r="F37" i="20"/>
  <c r="G37" i="20"/>
  <c r="H37" i="20"/>
  <c r="I37" i="20"/>
  <c r="J37" i="20"/>
  <c r="K37" i="20"/>
  <c r="L37" i="20"/>
  <c r="M37" i="20"/>
  <c r="N37" i="20"/>
  <c r="O37" i="20"/>
  <c r="P37" i="20"/>
  <c r="Q37" i="20"/>
  <c r="R37" i="20"/>
  <c r="S37" i="20"/>
  <c r="T37" i="20"/>
  <c r="D38" i="20"/>
  <c r="E38" i="20"/>
  <c r="F38" i="20"/>
  <c r="G38" i="20"/>
  <c r="H38" i="20"/>
  <c r="I38" i="20"/>
  <c r="J38" i="20"/>
  <c r="K38" i="20"/>
  <c r="L38" i="20"/>
  <c r="M38" i="20"/>
  <c r="N38" i="20"/>
  <c r="O38" i="20"/>
  <c r="P38" i="20"/>
  <c r="Q38" i="20"/>
  <c r="R38" i="20"/>
  <c r="S38" i="20"/>
  <c r="T38" i="20"/>
  <c r="D39" i="20"/>
  <c r="E39" i="20"/>
  <c r="F39" i="20"/>
  <c r="G39" i="20"/>
  <c r="H39" i="20"/>
  <c r="I39" i="20"/>
  <c r="J39" i="20"/>
  <c r="K39" i="20"/>
  <c r="L39" i="20"/>
  <c r="M39" i="20"/>
  <c r="N39" i="20"/>
  <c r="O39" i="20"/>
  <c r="P39" i="20"/>
  <c r="Q39" i="20"/>
  <c r="R39" i="20"/>
  <c r="S39" i="20"/>
  <c r="T39" i="20"/>
  <c r="D40" i="20"/>
  <c r="E40" i="20"/>
  <c r="F40" i="20"/>
  <c r="G40" i="20"/>
  <c r="H40" i="20"/>
  <c r="I40" i="20"/>
  <c r="J40" i="20"/>
  <c r="K40" i="20"/>
  <c r="L40" i="20"/>
  <c r="M40" i="20"/>
  <c r="N40" i="20"/>
  <c r="O40" i="20"/>
  <c r="P40" i="20"/>
  <c r="Q40" i="20"/>
  <c r="R40" i="20"/>
  <c r="S40" i="20"/>
  <c r="T40" i="20"/>
  <c r="D41" i="20"/>
  <c r="E41" i="20"/>
  <c r="F41" i="20"/>
  <c r="G41" i="20"/>
  <c r="H41" i="20"/>
  <c r="I41" i="20"/>
  <c r="J41" i="20"/>
  <c r="K41" i="20"/>
  <c r="L41" i="20"/>
  <c r="M41" i="20"/>
  <c r="N41" i="20"/>
  <c r="O41" i="20"/>
  <c r="P41" i="20"/>
  <c r="Q41" i="20"/>
  <c r="R41" i="20"/>
  <c r="S41" i="20"/>
  <c r="T41" i="20"/>
  <c r="D42" i="20"/>
  <c r="E42" i="20"/>
  <c r="F42" i="20"/>
  <c r="G42" i="20"/>
  <c r="H42" i="20"/>
  <c r="I42" i="20"/>
  <c r="J42" i="20"/>
  <c r="K42" i="20"/>
  <c r="L42" i="20"/>
  <c r="M42" i="20"/>
  <c r="N42" i="20"/>
  <c r="O42" i="20"/>
  <c r="P42" i="20"/>
  <c r="Q42" i="20"/>
  <c r="R42" i="20"/>
  <c r="S42" i="20"/>
  <c r="T42" i="20"/>
  <c r="D43" i="20"/>
  <c r="E43" i="20"/>
  <c r="F43" i="20"/>
  <c r="G43" i="20"/>
  <c r="H43" i="20"/>
  <c r="I43" i="20"/>
  <c r="J43" i="20"/>
  <c r="K43" i="20"/>
  <c r="L43" i="20"/>
  <c r="M43" i="20"/>
  <c r="N43" i="20"/>
  <c r="O43" i="20"/>
  <c r="P43" i="20"/>
  <c r="Q43" i="20"/>
  <c r="R43" i="20"/>
  <c r="S43" i="20"/>
  <c r="T43" i="20"/>
  <c r="D44" i="20"/>
  <c r="E44" i="20"/>
  <c r="F44" i="20"/>
  <c r="G44" i="20"/>
  <c r="H44" i="20"/>
  <c r="I44" i="20"/>
  <c r="J44" i="20"/>
  <c r="K44" i="20"/>
  <c r="L44" i="20"/>
  <c r="M44" i="20"/>
  <c r="N44" i="20"/>
  <c r="O44" i="20"/>
  <c r="P44" i="20"/>
  <c r="Q44" i="20"/>
  <c r="R44" i="20"/>
  <c r="S44" i="20"/>
  <c r="T44" i="20"/>
  <c r="D45" i="20"/>
  <c r="E45" i="20"/>
  <c r="F45" i="20"/>
  <c r="G45" i="20"/>
  <c r="H45" i="20"/>
  <c r="I45" i="20"/>
  <c r="J45" i="20"/>
  <c r="K45" i="20"/>
  <c r="L45" i="20"/>
  <c r="M45" i="20"/>
  <c r="N45" i="20"/>
  <c r="O45" i="20"/>
  <c r="P45" i="20"/>
  <c r="Q45" i="20"/>
  <c r="R45" i="20"/>
  <c r="S45" i="20"/>
  <c r="T45" i="20"/>
  <c r="D46" i="20"/>
  <c r="E46" i="20"/>
  <c r="F46" i="20"/>
  <c r="G46" i="20"/>
  <c r="H46" i="20"/>
  <c r="I46" i="20"/>
  <c r="J46" i="20"/>
  <c r="K46" i="20"/>
  <c r="L46" i="20"/>
  <c r="M46" i="20"/>
  <c r="N46" i="20"/>
  <c r="O46" i="20"/>
  <c r="P46" i="20"/>
  <c r="Q46" i="20"/>
  <c r="R46" i="20"/>
  <c r="S46" i="20"/>
  <c r="T46" i="20"/>
  <c r="D47" i="20"/>
  <c r="E47" i="20"/>
  <c r="F47" i="20"/>
  <c r="G47" i="20"/>
  <c r="H47" i="20"/>
  <c r="I47" i="20"/>
  <c r="J47" i="20"/>
  <c r="K47" i="20"/>
  <c r="L47" i="20"/>
  <c r="M47" i="20"/>
  <c r="N47" i="20"/>
  <c r="O47" i="20"/>
  <c r="P47" i="20"/>
  <c r="Q47" i="20"/>
  <c r="R47" i="20"/>
  <c r="S47" i="20"/>
  <c r="T47" i="20"/>
  <c r="D48" i="20"/>
  <c r="E48" i="20"/>
  <c r="F48" i="20"/>
  <c r="G48" i="20"/>
  <c r="H48" i="20"/>
  <c r="I48" i="20"/>
  <c r="J48" i="20"/>
  <c r="K48" i="20"/>
  <c r="L48" i="20"/>
  <c r="M48" i="20"/>
  <c r="N48" i="20"/>
  <c r="O48" i="20"/>
  <c r="P48" i="20"/>
  <c r="Q48" i="20"/>
  <c r="R48" i="20"/>
  <c r="S48" i="20"/>
  <c r="T48" i="20"/>
  <c r="D49" i="20"/>
  <c r="E49" i="20"/>
  <c r="F49" i="20"/>
  <c r="G49" i="20"/>
  <c r="H49" i="20"/>
  <c r="I49" i="20"/>
  <c r="J49" i="20"/>
  <c r="K49" i="20"/>
  <c r="L49" i="20"/>
  <c r="M49" i="20"/>
  <c r="N49" i="20"/>
  <c r="O49" i="20"/>
  <c r="P49" i="20"/>
  <c r="Q49" i="20"/>
  <c r="R49" i="20"/>
  <c r="S49" i="20"/>
  <c r="T49" i="20"/>
  <c r="D50" i="20"/>
  <c r="E50" i="20"/>
  <c r="F50" i="20"/>
  <c r="G50" i="20"/>
  <c r="H50" i="20"/>
  <c r="I50" i="20"/>
  <c r="J50" i="20"/>
  <c r="K50" i="20"/>
  <c r="L50" i="20"/>
  <c r="M50" i="20"/>
  <c r="N50" i="20"/>
  <c r="O50" i="20"/>
  <c r="P50" i="20"/>
  <c r="Q50" i="20"/>
  <c r="R50" i="20"/>
  <c r="S50" i="20"/>
  <c r="T50" i="20"/>
  <c r="D51" i="20"/>
  <c r="E51" i="20"/>
  <c r="F51" i="20"/>
  <c r="G51" i="20"/>
  <c r="H51" i="20"/>
  <c r="I51" i="20"/>
  <c r="J51" i="20"/>
  <c r="K51" i="20"/>
  <c r="L51" i="20"/>
  <c r="M51" i="20"/>
  <c r="N51" i="20"/>
  <c r="O51" i="20"/>
  <c r="P51" i="20"/>
  <c r="Q51" i="20"/>
  <c r="R51" i="20"/>
  <c r="S51" i="20"/>
  <c r="T51" i="20"/>
  <c r="D52" i="20"/>
  <c r="E52" i="20"/>
  <c r="F52" i="20"/>
  <c r="G52" i="20"/>
  <c r="H52" i="20"/>
  <c r="I52" i="20"/>
  <c r="J52" i="20"/>
  <c r="K52" i="20"/>
  <c r="L52" i="20"/>
  <c r="M52" i="20"/>
  <c r="N52" i="20"/>
  <c r="O52" i="20"/>
  <c r="P52" i="20"/>
  <c r="Q52" i="20"/>
  <c r="R52" i="20"/>
  <c r="S52" i="20"/>
  <c r="T52" i="20"/>
  <c r="D53" i="20"/>
  <c r="E53" i="20"/>
  <c r="F53" i="20"/>
  <c r="G53" i="20"/>
  <c r="H53" i="20"/>
  <c r="I53" i="20"/>
  <c r="J53" i="20"/>
  <c r="K53" i="20"/>
  <c r="L53" i="20"/>
  <c r="M53" i="20"/>
  <c r="N53" i="20"/>
  <c r="O53" i="20"/>
  <c r="P53" i="20"/>
  <c r="Q53" i="20"/>
  <c r="R53" i="20"/>
  <c r="S53" i="20"/>
  <c r="T53" i="20"/>
  <c r="D54" i="20"/>
  <c r="E54" i="20"/>
  <c r="F54" i="20"/>
  <c r="G54" i="20"/>
  <c r="H54" i="20"/>
  <c r="I54" i="20"/>
  <c r="J54" i="20"/>
  <c r="K54" i="20"/>
  <c r="L54" i="20"/>
  <c r="M54" i="20"/>
  <c r="N54" i="20"/>
  <c r="O54" i="20"/>
  <c r="P54" i="20"/>
  <c r="Q54" i="20"/>
  <c r="R54" i="20"/>
  <c r="S54" i="20"/>
  <c r="T54" i="20"/>
  <c r="D55" i="20"/>
  <c r="E55" i="20"/>
  <c r="F55" i="20"/>
  <c r="G55" i="20"/>
  <c r="H55" i="20"/>
  <c r="I55" i="20"/>
  <c r="J55" i="20"/>
  <c r="K55" i="20"/>
  <c r="L55" i="20"/>
  <c r="M55" i="20"/>
  <c r="N55" i="20"/>
  <c r="O55" i="20"/>
  <c r="P55" i="20"/>
  <c r="Q55" i="20"/>
  <c r="R55" i="20"/>
  <c r="S55" i="20"/>
  <c r="T55" i="20"/>
  <c r="D56" i="20"/>
  <c r="E56" i="20"/>
  <c r="F56" i="20"/>
  <c r="G56" i="20"/>
  <c r="H56" i="20"/>
  <c r="I56" i="20"/>
  <c r="J56" i="20"/>
  <c r="K56" i="20"/>
  <c r="L56" i="20"/>
  <c r="M56" i="20"/>
  <c r="N56" i="20"/>
  <c r="O56" i="20"/>
  <c r="P56" i="20"/>
  <c r="Q56" i="20"/>
  <c r="R56" i="20"/>
  <c r="S56" i="20"/>
  <c r="T56" i="20"/>
  <c r="D57" i="20"/>
  <c r="E57" i="20"/>
  <c r="F57" i="20"/>
  <c r="G57" i="20"/>
  <c r="H57" i="20"/>
  <c r="I57" i="20"/>
  <c r="J57" i="20"/>
  <c r="K57" i="20"/>
  <c r="L57" i="20"/>
  <c r="M57" i="20"/>
  <c r="N57" i="20"/>
  <c r="O57" i="20"/>
  <c r="P57" i="20"/>
  <c r="Q57" i="20"/>
  <c r="R57" i="20"/>
  <c r="S57" i="20"/>
  <c r="T57" i="20"/>
  <c r="D58" i="20"/>
  <c r="E58" i="20"/>
  <c r="F58" i="20"/>
  <c r="G58" i="20"/>
  <c r="H58" i="20"/>
  <c r="I58" i="20"/>
  <c r="J58" i="20"/>
  <c r="K58" i="20"/>
  <c r="L58" i="20"/>
  <c r="M58" i="20"/>
  <c r="N58" i="20"/>
  <c r="O58" i="20"/>
  <c r="P58" i="20"/>
  <c r="Q58" i="20"/>
  <c r="R58" i="20"/>
  <c r="S58" i="20"/>
  <c r="T58" i="20"/>
  <c r="D59" i="20"/>
  <c r="E59" i="20"/>
  <c r="F59" i="20"/>
  <c r="G59" i="20"/>
  <c r="H59" i="20"/>
  <c r="I59" i="20"/>
  <c r="J59" i="20"/>
  <c r="K59" i="20"/>
  <c r="L59" i="20"/>
  <c r="M59" i="20"/>
  <c r="N59" i="20"/>
  <c r="O59" i="20"/>
  <c r="P59" i="20"/>
  <c r="Q59" i="20"/>
  <c r="R59" i="20"/>
  <c r="S59" i="20"/>
  <c r="T59" i="20"/>
  <c r="D60" i="20"/>
  <c r="E60" i="20"/>
  <c r="F60" i="20"/>
  <c r="G60" i="20"/>
  <c r="H60" i="20"/>
  <c r="I60" i="20"/>
  <c r="J60" i="20"/>
  <c r="K60" i="20"/>
  <c r="L60" i="20"/>
  <c r="M60" i="20"/>
  <c r="N60" i="20"/>
  <c r="O60" i="20"/>
  <c r="P60" i="20"/>
  <c r="Q60" i="20"/>
  <c r="R60" i="20"/>
  <c r="S60" i="20"/>
  <c r="T60" i="20"/>
  <c r="D61" i="20"/>
  <c r="E61" i="20"/>
  <c r="F61" i="20"/>
  <c r="G61" i="20"/>
  <c r="H61" i="20"/>
  <c r="I61" i="20"/>
  <c r="J61" i="20"/>
  <c r="K61" i="20"/>
  <c r="L61" i="20"/>
  <c r="M61" i="20"/>
  <c r="N61" i="20"/>
  <c r="O61" i="20"/>
  <c r="P61" i="20"/>
  <c r="Q61" i="20"/>
  <c r="R61" i="20"/>
  <c r="S61" i="20"/>
  <c r="T61" i="20"/>
  <c r="D62" i="20"/>
  <c r="E62" i="20"/>
  <c r="F62" i="20"/>
  <c r="G62" i="20"/>
  <c r="H62" i="20"/>
  <c r="I62" i="20"/>
  <c r="J62" i="20"/>
  <c r="K62" i="20"/>
  <c r="L62" i="20"/>
  <c r="M62" i="20"/>
  <c r="N62" i="20"/>
  <c r="O62" i="20"/>
  <c r="P62" i="20"/>
  <c r="Q62" i="20"/>
  <c r="R62" i="20"/>
  <c r="S62" i="20"/>
  <c r="T62" i="20"/>
  <c r="D63" i="20"/>
  <c r="E63" i="20"/>
  <c r="F63" i="20"/>
  <c r="G63" i="20"/>
  <c r="H63" i="20"/>
  <c r="I63" i="20"/>
  <c r="J63" i="20"/>
  <c r="K63" i="20"/>
  <c r="L63" i="20"/>
  <c r="M63" i="20"/>
  <c r="N63" i="20"/>
  <c r="O63" i="20"/>
  <c r="P63" i="20"/>
  <c r="Q63" i="20"/>
  <c r="R63" i="20"/>
  <c r="S63" i="20"/>
  <c r="T63" i="20"/>
  <c r="D64" i="20"/>
  <c r="E64" i="20"/>
  <c r="F64" i="20"/>
  <c r="G64" i="20"/>
  <c r="H64" i="20"/>
  <c r="I64" i="20"/>
  <c r="J64" i="20"/>
  <c r="K64" i="20"/>
  <c r="L64" i="20"/>
  <c r="M64" i="20"/>
  <c r="N64" i="20"/>
  <c r="O64" i="20"/>
  <c r="P64" i="20"/>
  <c r="Q64" i="20"/>
  <c r="R64" i="20"/>
  <c r="S64" i="20"/>
  <c r="T64" i="20"/>
  <c r="D65" i="20"/>
  <c r="E65" i="20"/>
  <c r="F65" i="20"/>
  <c r="G65" i="20"/>
  <c r="H65" i="20"/>
  <c r="I65" i="20"/>
  <c r="J65" i="20"/>
  <c r="K65" i="20"/>
  <c r="L65" i="20"/>
  <c r="M65" i="20"/>
  <c r="N65" i="20"/>
  <c r="O65" i="20"/>
  <c r="P65" i="20"/>
  <c r="Q65" i="20"/>
  <c r="R65" i="20"/>
  <c r="S65" i="20"/>
  <c r="T65" i="20"/>
  <c r="D66" i="20"/>
  <c r="E66" i="20"/>
  <c r="F66" i="20"/>
  <c r="G66" i="20"/>
  <c r="H66" i="20"/>
  <c r="I66" i="20"/>
  <c r="J66" i="20"/>
  <c r="K66" i="20"/>
  <c r="L66" i="20"/>
  <c r="M66" i="20"/>
  <c r="N66" i="20"/>
  <c r="O66" i="20"/>
  <c r="P66" i="20"/>
  <c r="Q66" i="20"/>
  <c r="R66" i="20"/>
  <c r="S66" i="20"/>
  <c r="T66" i="20"/>
  <c r="D67" i="20"/>
  <c r="E67" i="20"/>
  <c r="F67" i="20"/>
  <c r="G67" i="20"/>
  <c r="H67" i="20"/>
  <c r="I67" i="20"/>
  <c r="J67" i="20"/>
  <c r="K67" i="20"/>
  <c r="L67" i="20"/>
  <c r="M67" i="20"/>
  <c r="N67" i="20"/>
  <c r="O67" i="20"/>
  <c r="P67" i="20"/>
  <c r="Q67" i="20"/>
  <c r="R67" i="20"/>
  <c r="S67" i="20"/>
  <c r="T67" i="20"/>
  <c r="D68" i="20"/>
  <c r="E68" i="20"/>
  <c r="F68" i="20"/>
  <c r="G68" i="20"/>
  <c r="H68" i="20"/>
  <c r="I68" i="20"/>
  <c r="J68" i="20"/>
  <c r="K68" i="20"/>
  <c r="L68" i="20"/>
  <c r="M68" i="20"/>
  <c r="N68" i="20"/>
  <c r="O68" i="20"/>
  <c r="P68" i="20"/>
  <c r="Q68" i="20"/>
  <c r="R68" i="20"/>
  <c r="S68" i="20"/>
  <c r="T68" i="20"/>
  <c r="D69" i="20"/>
  <c r="E69" i="20"/>
  <c r="F69" i="20"/>
  <c r="G69" i="20"/>
  <c r="H69" i="20"/>
  <c r="I69" i="20"/>
  <c r="J69" i="20"/>
  <c r="K69" i="20"/>
  <c r="L69" i="20"/>
  <c r="M69" i="20"/>
  <c r="N69" i="20"/>
  <c r="O69" i="20"/>
  <c r="P69" i="20"/>
  <c r="Q69" i="20"/>
  <c r="R69" i="20"/>
  <c r="S69" i="20"/>
  <c r="T69" i="20"/>
  <c r="D70" i="20"/>
  <c r="E70" i="20"/>
  <c r="F70" i="20"/>
  <c r="G70" i="20"/>
  <c r="H70" i="20"/>
  <c r="I70" i="20"/>
  <c r="J70" i="20"/>
  <c r="K70" i="20"/>
  <c r="L70" i="20"/>
  <c r="M70" i="20"/>
  <c r="N70" i="20"/>
  <c r="O70" i="20"/>
  <c r="P70" i="20"/>
  <c r="Q70" i="20"/>
  <c r="R70" i="20"/>
  <c r="S70" i="20"/>
  <c r="T70" i="20"/>
  <c r="D71" i="20"/>
  <c r="E71" i="20"/>
  <c r="F71" i="20"/>
  <c r="G71" i="20"/>
  <c r="H71" i="20"/>
  <c r="I71" i="20"/>
  <c r="J71" i="20"/>
  <c r="K71" i="20"/>
  <c r="L71" i="20"/>
  <c r="M71" i="20"/>
  <c r="N71" i="20"/>
  <c r="O71" i="20"/>
  <c r="P71" i="20"/>
  <c r="Q71" i="20"/>
  <c r="R71" i="20"/>
  <c r="S71" i="20"/>
  <c r="T71" i="20"/>
  <c r="D72" i="20"/>
  <c r="E72" i="20"/>
  <c r="F72" i="20"/>
  <c r="G72" i="20"/>
  <c r="H72" i="20"/>
  <c r="I72" i="20"/>
  <c r="J72" i="20"/>
  <c r="K72" i="20"/>
  <c r="L72" i="20"/>
  <c r="M72" i="20"/>
  <c r="N72" i="20"/>
  <c r="O72" i="20"/>
  <c r="P72" i="20"/>
  <c r="Q72" i="20"/>
  <c r="R72" i="20"/>
  <c r="S72" i="20"/>
  <c r="T72" i="20"/>
  <c r="D73" i="20"/>
  <c r="E73" i="20"/>
  <c r="F73" i="20"/>
  <c r="G73" i="20"/>
  <c r="H73" i="20"/>
  <c r="I73" i="20"/>
  <c r="J73" i="20"/>
  <c r="K73" i="20"/>
  <c r="L73" i="20"/>
  <c r="M73" i="20"/>
  <c r="N73" i="20"/>
  <c r="O73" i="20"/>
  <c r="P73" i="20"/>
  <c r="Q73" i="20"/>
  <c r="R73" i="20"/>
  <c r="S73" i="20"/>
  <c r="T73" i="20"/>
  <c r="D74" i="20"/>
  <c r="E74" i="20"/>
  <c r="F74" i="20"/>
  <c r="G74" i="20"/>
  <c r="H74" i="20"/>
  <c r="I74" i="20"/>
  <c r="J74" i="20"/>
  <c r="K74" i="20"/>
  <c r="L74" i="20"/>
  <c r="M74" i="20"/>
  <c r="N74" i="20"/>
  <c r="O74" i="20"/>
  <c r="P74" i="20"/>
  <c r="Q74" i="20"/>
  <c r="R74" i="20"/>
  <c r="S74" i="20"/>
  <c r="T74" i="20"/>
  <c r="D75" i="20"/>
  <c r="E75" i="20"/>
  <c r="F75" i="20"/>
  <c r="G75" i="20"/>
  <c r="H75" i="20"/>
  <c r="I75" i="20"/>
  <c r="J75" i="20"/>
  <c r="K75" i="20"/>
  <c r="L75" i="20"/>
  <c r="M75" i="20"/>
  <c r="N75" i="20"/>
  <c r="O75" i="20"/>
  <c r="P75" i="20"/>
  <c r="Q75" i="20"/>
  <c r="R75" i="20"/>
  <c r="S75" i="20"/>
  <c r="T75" i="20"/>
  <c r="D76" i="20"/>
  <c r="E76" i="20"/>
  <c r="F76" i="20"/>
  <c r="G76" i="20"/>
  <c r="H76" i="20"/>
  <c r="I76" i="20"/>
  <c r="J76" i="20"/>
  <c r="K76" i="20"/>
  <c r="L76" i="20"/>
  <c r="M76" i="20"/>
  <c r="N76" i="20"/>
  <c r="O76" i="20"/>
  <c r="P76" i="20"/>
  <c r="Q76" i="20"/>
  <c r="R76" i="20"/>
  <c r="S76" i="20"/>
  <c r="T76" i="20"/>
  <c r="D77" i="20"/>
  <c r="E77" i="20"/>
  <c r="F77" i="20"/>
  <c r="G77" i="20"/>
  <c r="H77" i="20"/>
  <c r="I77" i="20"/>
  <c r="J77" i="20"/>
  <c r="K77" i="20"/>
  <c r="L77" i="20"/>
  <c r="M77" i="20"/>
  <c r="N77" i="20"/>
  <c r="O77" i="20"/>
  <c r="P77" i="20"/>
  <c r="Q77" i="20"/>
  <c r="R77" i="20"/>
  <c r="S77" i="20"/>
  <c r="T77" i="20"/>
  <c r="D78" i="20"/>
  <c r="E78" i="20"/>
  <c r="F78" i="20"/>
  <c r="G78" i="20"/>
  <c r="H78" i="20"/>
  <c r="I78" i="20"/>
  <c r="J78" i="20"/>
  <c r="K78" i="20"/>
  <c r="L78" i="20"/>
  <c r="M78" i="20"/>
  <c r="N78" i="20"/>
  <c r="O78" i="20"/>
  <c r="P78" i="20"/>
  <c r="Q78" i="20"/>
  <c r="R78" i="20"/>
  <c r="S78" i="20"/>
  <c r="T78" i="20"/>
  <c r="D79" i="20"/>
  <c r="E79" i="20"/>
  <c r="F79" i="20"/>
  <c r="G79" i="20"/>
  <c r="H79" i="20"/>
  <c r="I79" i="20"/>
  <c r="J79" i="20"/>
  <c r="K79" i="20"/>
  <c r="L79" i="20"/>
  <c r="M79" i="20"/>
  <c r="N79" i="20"/>
  <c r="O79" i="20"/>
  <c r="P79" i="20"/>
  <c r="Q79" i="20"/>
  <c r="R79" i="20"/>
  <c r="S79" i="20"/>
  <c r="T79" i="20"/>
  <c r="D80" i="20"/>
  <c r="E80" i="20"/>
  <c r="F80" i="20"/>
  <c r="G80" i="20"/>
  <c r="H80" i="20"/>
  <c r="I80" i="20"/>
  <c r="J80" i="20"/>
  <c r="K80" i="20"/>
  <c r="L80" i="20"/>
  <c r="M80" i="20"/>
  <c r="N80" i="20"/>
  <c r="O80" i="20"/>
  <c r="P80" i="20"/>
  <c r="Q80" i="20"/>
  <c r="R80" i="20"/>
  <c r="S80" i="20"/>
  <c r="T80" i="20"/>
  <c r="D81" i="20"/>
  <c r="E81" i="20"/>
  <c r="F81" i="20"/>
  <c r="G81" i="20"/>
  <c r="H81" i="20"/>
  <c r="I81" i="20"/>
  <c r="J81" i="20"/>
  <c r="K81" i="20"/>
  <c r="L81" i="20"/>
  <c r="M81" i="20"/>
  <c r="N81" i="20"/>
  <c r="O81" i="20"/>
  <c r="P81" i="20"/>
  <c r="Q81" i="20"/>
  <c r="R81" i="20"/>
  <c r="S81" i="20"/>
  <c r="T81" i="20"/>
  <c r="D82" i="20"/>
  <c r="E82" i="20"/>
  <c r="F82" i="20"/>
  <c r="G82" i="20"/>
  <c r="H82" i="20"/>
  <c r="I82" i="20"/>
  <c r="J82" i="20"/>
  <c r="K82" i="20"/>
  <c r="L82" i="20"/>
  <c r="M82" i="20"/>
  <c r="N82" i="20"/>
  <c r="O82" i="20"/>
  <c r="P82" i="20"/>
  <c r="Q82" i="20"/>
  <c r="R82" i="20"/>
  <c r="S82" i="20"/>
  <c r="T82" i="20"/>
  <c r="D83" i="20"/>
  <c r="E83" i="20"/>
  <c r="F83" i="20"/>
  <c r="G83" i="20"/>
  <c r="H83" i="20"/>
  <c r="I83" i="20"/>
  <c r="J83" i="20"/>
  <c r="K83" i="20"/>
  <c r="L83" i="20"/>
  <c r="M83" i="20"/>
  <c r="N83" i="20"/>
  <c r="O83" i="20"/>
  <c r="P83" i="20"/>
  <c r="Q83" i="20"/>
  <c r="R83" i="20"/>
  <c r="S83" i="20"/>
  <c r="T83" i="20"/>
  <c r="D84" i="20"/>
  <c r="E84" i="20"/>
  <c r="F84" i="20"/>
  <c r="G84" i="20"/>
  <c r="H84" i="20"/>
  <c r="I84" i="20"/>
  <c r="J84" i="20"/>
  <c r="K84" i="20"/>
  <c r="L84" i="20"/>
  <c r="M84" i="20"/>
  <c r="N84" i="20"/>
  <c r="O84" i="20"/>
  <c r="P84" i="20"/>
  <c r="Q84" i="20"/>
  <c r="R84" i="20"/>
  <c r="S84" i="20"/>
  <c r="T84" i="20"/>
  <c r="D85" i="20"/>
  <c r="E85" i="20"/>
  <c r="F85" i="20"/>
  <c r="G85" i="20"/>
  <c r="H85" i="20"/>
  <c r="I85" i="20"/>
  <c r="J85" i="20"/>
  <c r="K85" i="20"/>
  <c r="L85" i="20"/>
  <c r="M85" i="20"/>
  <c r="N85" i="20"/>
  <c r="O85" i="20"/>
  <c r="P85" i="20"/>
  <c r="Q85" i="20"/>
  <c r="R85" i="20"/>
  <c r="S85" i="20"/>
  <c r="T85" i="20"/>
  <c r="D86" i="20"/>
  <c r="E86" i="20"/>
  <c r="F86" i="20"/>
  <c r="G86" i="20"/>
  <c r="H86" i="20"/>
  <c r="I86" i="20"/>
  <c r="J86" i="20"/>
  <c r="K86" i="20"/>
  <c r="L86" i="20"/>
  <c r="M86" i="20"/>
  <c r="N86" i="20"/>
  <c r="O86" i="20"/>
  <c r="P86" i="20"/>
  <c r="Q86" i="20"/>
  <c r="R86" i="20"/>
  <c r="S86" i="20"/>
  <c r="T86" i="20"/>
  <c r="D87" i="20"/>
  <c r="E87" i="20"/>
  <c r="F87" i="20"/>
  <c r="G87" i="20"/>
  <c r="H87" i="20"/>
  <c r="I87" i="20"/>
  <c r="J87" i="20"/>
  <c r="K87" i="20"/>
  <c r="L87" i="20"/>
  <c r="M87" i="20"/>
  <c r="N87" i="20"/>
  <c r="O87" i="20"/>
  <c r="P87" i="20"/>
  <c r="Q87" i="20"/>
  <c r="R87" i="20"/>
  <c r="S87" i="20"/>
  <c r="T87" i="20"/>
  <c r="D88" i="20"/>
  <c r="E88" i="20"/>
  <c r="F88" i="20"/>
  <c r="G88" i="20"/>
  <c r="H88" i="20"/>
  <c r="I88" i="20"/>
  <c r="J88" i="20"/>
  <c r="K88" i="20"/>
  <c r="L88" i="20"/>
  <c r="M88" i="20"/>
  <c r="N88" i="20"/>
  <c r="O88" i="20"/>
  <c r="P88" i="20"/>
  <c r="Q88" i="20"/>
  <c r="R88" i="20"/>
  <c r="S88" i="20"/>
  <c r="T88" i="20"/>
  <c r="D89" i="20"/>
  <c r="E89" i="20"/>
  <c r="F89" i="20"/>
  <c r="G89" i="20"/>
  <c r="H89" i="20"/>
  <c r="I89" i="20"/>
  <c r="J89" i="20"/>
  <c r="K89" i="20"/>
  <c r="L89" i="20"/>
  <c r="M89" i="20"/>
  <c r="N89" i="20"/>
  <c r="O89" i="20"/>
  <c r="P89" i="20"/>
  <c r="Q89" i="20"/>
  <c r="R89" i="20"/>
  <c r="S89" i="20"/>
  <c r="T89" i="20"/>
  <c r="D90" i="20"/>
  <c r="E90" i="20"/>
  <c r="F90" i="20"/>
  <c r="G90" i="20"/>
  <c r="H90" i="20"/>
  <c r="I90" i="20"/>
  <c r="J90" i="20"/>
  <c r="K90" i="20"/>
  <c r="L90" i="20"/>
  <c r="M90" i="20"/>
  <c r="N90" i="20"/>
  <c r="O90" i="20"/>
  <c r="P90" i="20"/>
  <c r="Q90" i="20"/>
  <c r="R90" i="20"/>
  <c r="S90" i="20"/>
  <c r="T90" i="20"/>
  <c r="D91" i="20"/>
  <c r="E91" i="20"/>
  <c r="F91" i="20"/>
  <c r="G91" i="20"/>
  <c r="H91" i="20"/>
  <c r="I91" i="20"/>
  <c r="J91" i="20"/>
  <c r="K91" i="20"/>
  <c r="L91" i="20"/>
  <c r="M91" i="20"/>
  <c r="N91" i="20"/>
  <c r="O91" i="20"/>
  <c r="P91" i="20"/>
  <c r="Q91" i="20"/>
  <c r="R91" i="20"/>
  <c r="S91" i="20"/>
  <c r="T91" i="20"/>
  <c r="D92" i="20"/>
  <c r="E92" i="20"/>
  <c r="F92" i="20"/>
  <c r="G92" i="20"/>
  <c r="H92" i="20"/>
  <c r="I92" i="20"/>
  <c r="J92" i="20"/>
  <c r="K92" i="20"/>
  <c r="L92" i="20"/>
  <c r="M92" i="20"/>
  <c r="N92" i="20"/>
  <c r="O92" i="20"/>
  <c r="P92" i="20"/>
  <c r="Q92" i="20"/>
  <c r="R92" i="20"/>
  <c r="S92" i="20"/>
  <c r="T92" i="20"/>
  <c r="D93" i="20"/>
  <c r="E93" i="20"/>
  <c r="F93" i="20"/>
  <c r="G93" i="20"/>
  <c r="H93" i="20"/>
  <c r="I93" i="20"/>
  <c r="J93" i="20"/>
  <c r="K93" i="20"/>
  <c r="L93" i="20"/>
  <c r="M93" i="20"/>
  <c r="N93" i="20"/>
  <c r="O93" i="20"/>
  <c r="P93" i="20"/>
  <c r="Q93" i="20"/>
  <c r="R93" i="20"/>
  <c r="S93" i="20"/>
  <c r="T93" i="20"/>
  <c r="D94" i="20"/>
  <c r="E94" i="20"/>
  <c r="F94" i="20"/>
  <c r="G94" i="20"/>
  <c r="H94" i="20"/>
  <c r="I94" i="20"/>
  <c r="J94" i="20"/>
  <c r="K94" i="20"/>
  <c r="L94" i="20"/>
  <c r="M94" i="20"/>
  <c r="N94" i="20"/>
  <c r="O94" i="20"/>
  <c r="P94" i="20"/>
  <c r="Q94" i="20"/>
  <c r="R94" i="20"/>
  <c r="S94" i="20"/>
  <c r="T94" i="20"/>
  <c r="D95" i="20"/>
  <c r="E95" i="20"/>
  <c r="F95" i="20"/>
  <c r="G95" i="20"/>
  <c r="H95" i="20"/>
  <c r="I95" i="20"/>
  <c r="J95" i="20"/>
  <c r="K95" i="20"/>
  <c r="L95" i="20"/>
  <c r="M95" i="20"/>
  <c r="N95" i="20"/>
  <c r="O95" i="20"/>
  <c r="P95" i="20"/>
  <c r="Q95" i="20"/>
  <c r="R95" i="20"/>
  <c r="S95" i="20"/>
  <c r="T95" i="20"/>
  <c r="D96" i="20"/>
  <c r="E96" i="20"/>
  <c r="F96" i="20"/>
  <c r="G96" i="20"/>
  <c r="H96" i="20"/>
  <c r="I96" i="20"/>
  <c r="J96" i="20"/>
  <c r="K96" i="20"/>
  <c r="L96" i="20"/>
  <c r="M96" i="20"/>
  <c r="N96" i="20"/>
  <c r="O96" i="20"/>
  <c r="P96" i="20"/>
  <c r="Q96" i="20"/>
  <c r="R96" i="20"/>
  <c r="S96" i="20"/>
  <c r="T96" i="20"/>
  <c r="D97" i="20"/>
  <c r="E97" i="20"/>
  <c r="F97" i="20"/>
  <c r="G97" i="20"/>
  <c r="H97" i="20"/>
  <c r="I97" i="20"/>
  <c r="J97" i="20"/>
  <c r="K97" i="20"/>
  <c r="L97" i="20"/>
  <c r="M97" i="20"/>
  <c r="N97" i="20"/>
  <c r="O97" i="20"/>
  <c r="P97" i="20"/>
  <c r="Q97" i="20"/>
  <c r="R97" i="20"/>
  <c r="S97" i="20"/>
  <c r="T97" i="20"/>
  <c r="D98" i="20"/>
  <c r="E98" i="20"/>
  <c r="F98" i="20"/>
  <c r="G98" i="20"/>
  <c r="H98" i="20"/>
  <c r="I98" i="20"/>
  <c r="J98" i="20"/>
  <c r="K98" i="20"/>
  <c r="L98" i="20"/>
  <c r="M98" i="20"/>
  <c r="N98" i="20"/>
  <c r="O98" i="20"/>
  <c r="P98" i="20"/>
  <c r="Q98" i="20"/>
  <c r="R98" i="20"/>
  <c r="S98" i="20"/>
  <c r="T98" i="20"/>
  <c r="D99" i="20"/>
  <c r="E99" i="20"/>
  <c r="F99" i="20"/>
  <c r="G99" i="20"/>
  <c r="H99" i="20"/>
  <c r="I99" i="20"/>
  <c r="J99" i="20"/>
  <c r="K99" i="20"/>
  <c r="L99" i="20"/>
  <c r="M99" i="20"/>
  <c r="N99" i="20"/>
  <c r="O99" i="20"/>
  <c r="P99" i="20"/>
  <c r="Q99" i="20"/>
  <c r="R99" i="20"/>
  <c r="S99" i="20"/>
  <c r="T99" i="20"/>
  <c r="D100" i="20"/>
  <c r="E100" i="20"/>
  <c r="F100" i="20"/>
  <c r="G100" i="20"/>
  <c r="H100" i="20"/>
  <c r="I100" i="20"/>
  <c r="J100" i="20"/>
  <c r="K100" i="20"/>
  <c r="L100" i="20"/>
  <c r="M100" i="20"/>
  <c r="N100" i="20"/>
  <c r="O100" i="20"/>
  <c r="P100" i="20"/>
  <c r="Q100" i="20"/>
  <c r="R100" i="20"/>
  <c r="S100" i="20"/>
  <c r="T100" i="20"/>
  <c r="D101" i="20"/>
  <c r="E101" i="20"/>
  <c r="F101" i="20"/>
  <c r="G101" i="20"/>
  <c r="H101" i="20"/>
  <c r="I101" i="20"/>
  <c r="J101" i="20"/>
  <c r="K101" i="20"/>
  <c r="L101" i="20"/>
  <c r="M101" i="20"/>
  <c r="N101" i="20"/>
  <c r="O101" i="20"/>
  <c r="P101" i="20"/>
  <c r="Q101" i="20"/>
  <c r="R101" i="20"/>
  <c r="S101" i="20"/>
  <c r="T101" i="20"/>
  <c r="D102" i="20"/>
  <c r="E102" i="20"/>
  <c r="F102" i="20"/>
  <c r="G102" i="20"/>
  <c r="H102" i="20"/>
  <c r="I102" i="20"/>
  <c r="J102" i="20"/>
  <c r="K102" i="20"/>
  <c r="L102" i="20"/>
  <c r="M102" i="20"/>
  <c r="N102" i="20"/>
  <c r="O102" i="20"/>
  <c r="P102" i="20"/>
  <c r="Q102" i="20"/>
  <c r="R102" i="20"/>
  <c r="S102" i="20"/>
  <c r="T102" i="20"/>
  <c r="D103" i="20"/>
  <c r="E103" i="20"/>
  <c r="F103" i="20"/>
  <c r="G103" i="20"/>
  <c r="H103" i="20"/>
  <c r="I103" i="20"/>
  <c r="J103" i="20"/>
  <c r="K103" i="20"/>
  <c r="L103" i="20"/>
  <c r="M103" i="20"/>
  <c r="N103" i="20"/>
  <c r="O103" i="20"/>
  <c r="P103" i="20"/>
  <c r="Q103" i="20"/>
  <c r="R103" i="20"/>
  <c r="S103" i="20"/>
  <c r="T103" i="20"/>
  <c r="D104" i="20"/>
  <c r="E104" i="20"/>
  <c r="F104" i="20"/>
  <c r="G104" i="20"/>
  <c r="H104" i="20"/>
  <c r="I104" i="20"/>
  <c r="J104" i="20"/>
  <c r="K104" i="20"/>
  <c r="L104" i="20"/>
  <c r="M104" i="20"/>
  <c r="N104" i="20"/>
  <c r="O104" i="20"/>
  <c r="P104" i="20"/>
  <c r="Q104" i="20"/>
  <c r="R104" i="20"/>
  <c r="S104" i="20"/>
  <c r="T104" i="20"/>
  <c r="D105" i="20"/>
  <c r="E105" i="20"/>
  <c r="F105" i="20"/>
  <c r="G105" i="20"/>
  <c r="H105" i="20"/>
  <c r="I105" i="20"/>
  <c r="J105" i="20"/>
  <c r="K105" i="20"/>
  <c r="L105" i="20"/>
  <c r="M105" i="20"/>
  <c r="N105" i="20"/>
  <c r="O105" i="20"/>
  <c r="P105" i="20"/>
  <c r="Q105" i="20"/>
  <c r="R105" i="20"/>
  <c r="S105" i="20"/>
  <c r="T105" i="20"/>
  <c r="D106" i="20"/>
  <c r="E106" i="20"/>
  <c r="F106" i="20"/>
  <c r="G106" i="20"/>
  <c r="H106" i="20"/>
  <c r="I106" i="20"/>
  <c r="J106" i="20"/>
  <c r="K106" i="20"/>
  <c r="L106" i="20"/>
  <c r="M106" i="20"/>
  <c r="N106" i="20"/>
  <c r="O106" i="20"/>
  <c r="P106" i="20"/>
  <c r="Q106" i="20"/>
  <c r="R106" i="20"/>
  <c r="S106" i="20"/>
  <c r="T106" i="20"/>
  <c r="D107" i="20"/>
  <c r="E107" i="20"/>
  <c r="F107" i="20"/>
  <c r="G107" i="20"/>
  <c r="H107" i="20"/>
  <c r="I107" i="20"/>
  <c r="J107" i="20"/>
  <c r="K107" i="20"/>
  <c r="L107" i="20"/>
  <c r="M107" i="20"/>
  <c r="N107" i="20"/>
  <c r="O107" i="20"/>
  <c r="P107" i="20"/>
  <c r="Q107" i="20"/>
  <c r="R107" i="20"/>
  <c r="S107" i="20"/>
  <c r="T107" i="20"/>
  <c r="D108" i="20"/>
  <c r="E108" i="20"/>
  <c r="F108" i="20"/>
  <c r="G108" i="20"/>
  <c r="H108" i="20"/>
  <c r="I108" i="20"/>
  <c r="J108" i="20"/>
  <c r="K108" i="20"/>
  <c r="L108" i="20"/>
  <c r="M108" i="20"/>
  <c r="N108" i="20"/>
  <c r="O108" i="20"/>
  <c r="P108" i="20"/>
  <c r="Q108" i="20"/>
  <c r="R108" i="20"/>
  <c r="S108" i="20"/>
  <c r="T108" i="20"/>
  <c r="D109" i="20"/>
  <c r="E109" i="20"/>
  <c r="F109" i="20"/>
  <c r="G109" i="20"/>
  <c r="H109" i="20"/>
  <c r="I109" i="20"/>
  <c r="J109" i="20"/>
  <c r="K109" i="20"/>
  <c r="L109" i="20"/>
  <c r="M109" i="20"/>
  <c r="N109" i="20"/>
  <c r="O109" i="20"/>
  <c r="P109" i="20"/>
  <c r="Q109" i="20"/>
  <c r="R109" i="20"/>
  <c r="S109" i="20"/>
  <c r="T109" i="20"/>
  <c r="D110" i="20"/>
  <c r="E110" i="20"/>
  <c r="F110" i="20"/>
  <c r="G110" i="20"/>
  <c r="H110" i="20"/>
  <c r="I110" i="20"/>
  <c r="J110" i="20"/>
  <c r="K110" i="20"/>
  <c r="L110" i="20"/>
  <c r="M110" i="20"/>
  <c r="N110" i="20"/>
  <c r="O110" i="20"/>
  <c r="P110" i="20"/>
  <c r="Q110" i="20"/>
  <c r="R110" i="20"/>
  <c r="S110" i="20"/>
  <c r="T110" i="20"/>
  <c r="D111" i="20"/>
  <c r="E111" i="20"/>
  <c r="F111" i="20"/>
  <c r="G111" i="20"/>
  <c r="H111" i="20"/>
  <c r="I111" i="20"/>
  <c r="J111" i="20"/>
  <c r="K111" i="20"/>
  <c r="L111" i="20"/>
  <c r="M111" i="20"/>
  <c r="N111" i="20"/>
  <c r="O111" i="20"/>
  <c r="P111" i="20"/>
  <c r="Q111" i="20"/>
  <c r="R111" i="20"/>
  <c r="S111" i="20"/>
  <c r="T111" i="20"/>
  <c r="D112" i="20"/>
  <c r="E112" i="20"/>
  <c r="F112" i="20"/>
  <c r="G112" i="20"/>
  <c r="H112" i="20"/>
  <c r="I112" i="20"/>
  <c r="J112" i="20"/>
  <c r="K112" i="20"/>
  <c r="L112" i="20"/>
  <c r="M112" i="20"/>
  <c r="N112" i="20"/>
  <c r="O112" i="20"/>
  <c r="P112" i="20"/>
  <c r="Q112" i="20"/>
  <c r="R112" i="20"/>
  <c r="S112" i="20"/>
  <c r="T112" i="20"/>
  <c r="D113" i="20"/>
  <c r="E113" i="20"/>
  <c r="F113" i="20"/>
  <c r="G113" i="20"/>
  <c r="H113" i="20"/>
  <c r="I113" i="20"/>
  <c r="J113" i="20"/>
  <c r="K113" i="20"/>
  <c r="L113" i="20"/>
  <c r="M113" i="20"/>
  <c r="N113" i="20"/>
  <c r="O113" i="20"/>
  <c r="P113" i="20"/>
  <c r="Q113" i="20"/>
  <c r="R113" i="20"/>
  <c r="S113" i="20"/>
  <c r="T113" i="20"/>
  <c r="D114" i="20"/>
  <c r="E114" i="20"/>
  <c r="F114" i="20"/>
  <c r="G114" i="20"/>
  <c r="H114" i="20"/>
  <c r="I114" i="20"/>
  <c r="J114" i="20"/>
  <c r="K114" i="20"/>
  <c r="L114" i="20"/>
  <c r="M114" i="20"/>
  <c r="N114" i="20"/>
  <c r="O114" i="20"/>
  <c r="P114" i="20"/>
  <c r="Q114" i="20"/>
  <c r="R114" i="20"/>
  <c r="S114" i="20"/>
  <c r="T114" i="20"/>
  <c r="D115" i="20"/>
  <c r="E115" i="20"/>
  <c r="F115" i="20"/>
  <c r="G115" i="20"/>
  <c r="H115" i="20"/>
  <c r="I115" i="20"/>
  <c r="J115" i="20"/>
  <c r="K115" i="20"/>
  <c r="L115" i="20"/>
  <c r="M115" i="20"/>
  <c r="N115" i="20"/>
  <c r="O115" i="20"/>
  <c r="P115" i="20"/>
  <c r="Q115" i="20"/>
  <c r="R115" i="20"/>
  <c r="S115" i="20"/>
  <c r="T115" i="20"/>
  <c r="F6" i="19"/>
  <c r="G6" i="19"/>
  <c r="H6" i="19"/>
  <c r="I6" i="19"/>
  <c r="J6" i="19"/>
  <c r="K6" i="19"/>
  <c r="L6" i="19"/>
  <c r="M6" i="19"/>
  <c r="N6" i="19"/>
  <c r="O6" i="19"/>
  <c r="P6" i="19"/>
  <c r="Q6" i="19"/>
  <c r="R6" i="19"/>
  <c r="S6" i="19"/>
  <c r="T6" i="19"/>
  <c r="U6" i="19"/>
  <c r="V6" i="19"/>
  <c r="F7" i="19"/>
  <c r="G7" i="19"/>
  <c r="H7" i="19"/>
  <c r="I7" i="19"/>
  <c r="J7" i="19"/>
  <c r="K7" i="19"/>
  <c r="L7" i="19"/>
  <c r="M7" i="19"/>
  <c r="N7" i="19"/>
  <c r="O7" i="19"/>
  <c r="P7" i="19"/>
  <c r="Q7" i="19"/>
  <c r="R7" i="19"/>
  <c r="S7" i="19"/>
  <c r="T7" i="19"/>
  <c r="U7" i="19"/>
  <c r="V7" i="19"/>
  <c r="F8" i="19"/>
  <c r="G8" i="19"/>
  <c r="H8" i="19"/>
  <c r="I8" i="19"/>
  <c r="J8" i="19"/>
  <c r="K8" i="19"/>
  <c r="L8" i="19"/>
  <c r="M8" i="19"/>
  <c r="N8" i="19"/>
  <c r="O8" i="19"/>
  <c r="P8" i="19"/>
  <c r="Q8" i="19"/>
  <c r="R8" i="19"/>
  <c r="S8" i="19"/>
  <c r="T8" i="19"/>
  <c r="U8" i="19"/>
  <c r="V8" i="19"/>
  <c r="F9" i="19"/>
  <c r="G9" i="19"/>
  <c r="H9" i="19"/>
  <c r="I9" i="19"/>
  <c r="J9" i="19"/>
  <c r="K9" i="19"/>
  <c r="L9" i="19"/>
  <c r="M9" i="19"/>
  <c r="N9" i="19"/>
  <c r="O9" i="19"/>
  <c r="P9" i="19"/>
  <c r="Q9" i="19"/>
  <c r="R9" i="19"/>
  <c r="S9" i="19"/>
  <c r="T9" i="19"/>
  <c r="U9" i="19"/>
  <c r="V9" i="19"/>
  <c r="F10" i="19"/>
  <c r="G10" i="19"/>
  <c r="H10" i="19"/>
  <c r="I10" i="19"/>
  <c r="J10" i="19"/>
  <c r="K10" i="19"/>
  <c r="L10" i="19"/>
  <c r="M10" i="19"/>
  <c r="N10" i="19"/>
  <c r="O10" i="19"/>
  <c r="P10" i="19"/>
  <c r="Q10" i="19"/>
  <c r="R10" i="19"/>
  <c r="S10" i="19"/>
  <c r="T10" i="19"/>
  <c r="U10" i="19"/>
  <c r="V10" i="19"/>
  <c r="F11" i="19"/>
  <c r="G11" i="19"/>
  <c r="H11" i="19"/>
  <c r="I11" i="19"/>
  <c r="J11" i="19"/>
  <c r="K11" i="19"/>
  <c r="L11" i="19"/>
  <c r="M11" i="19"/>
  <c r="N11" i="19"/>
  <c r="O11" i="19"/>
  <c r="P11" i="19"/>
  <c r="Q11" i="19"/>
  <c r="R11" i="19"/>
  <c r="S11" i="19"/>
  <c r="T11" i="19"/>
  <c r="U11" i="19"/>
  <c r="V11" i="19"/>
  <c r="F12" i="19"/>
  <c r="G12" i="19"/>
  <c r="H12" i="19"/>
  <c r="I12" i="19"/>
  <c r="J12" i="19"/>
  <c r="K12" i="19"/>
  <c r="L12" i="19"/>
  <c r="M12" i="19"/>
  <c r="N12" i="19"/>
  <c r="O12" i="19"/>
  <c r="P12" i="19"/>
  <c r="Q12" i="19"/>
  <c r="R12" i="19"/>
  <c r="S12" i="19"/>
  <c r="T12" i="19"/>
  <c r="U12" i="19"/>
  <c r="V12" i="19"/>
  <c r="F13" i="19"/>
  <c r="G13" i="19"/>
  <c r="H13" i="19"/>
  <c r="I13" i="19"/>
  <c r="J13" i="19"/>
  <c r="K13" i="19"/>
  <c r="L13" i="19"/>
  <c r="M13" i="19"/>
  <c r="N13" i="19"/>
  <c r="O13" i="19"/>
  <c r="P13" i="19"/>
  <c r="Q13" i="19"/>
  <c r="R13" i="19"/>
  <c r="S13" i="19"/>
  <c r="T13" i="19"/>
  <c r="U13" i="19"/>
  <c r="V13" i="19"/>
  <c r="F14" i="19"/>
  <c r="G14" i="19"/>
  <c r="H14" i="19"/>
  <c r="I14" i="19"/>
  <c r="J14" i="19"/>
  <c r="K14" i="19"/>
  <c r="L14" i="19"/>
  <c r="M14" i="19"/>
  <c r="N14" i="19"/>
  <c r="O14" i="19"/>
  <c r="P14" i="19"/>
  <c r="Q14" i="19"/>
  <c r="R14" i="19"/>
  <c r="S14" i="19"/>
  <c r="T14" i="19"/>
  <c r="U14" i="19"/>
  <c r="V14" i="19"/>
  <c r="F15" i="19"/>
  <c r="G15" i="19"/>
  <c r="H15" i="19"/>
  <c r="I15" i="19"/>
  <c r="J15" i="19"/>
  <c r="K15" i="19"/>
  <c r="L15" i="19"/>
  <c r="M15" i="19"/>
  <c r="N15" i="19"/>
  <c r="O15" i="19"/>
  <c r="P15" i="19"/>
  <c r="Q15" i="19"/>
  <c r="R15" i="19"/>
  <c r="S15" i="19"/>
  <c r="T15" i="19"/>
  <c r="U15" i="19"/>
  <c r="V15" i="19"/>
  <c r="F16" i="19"/>
  <c r="G16" i="19"/>
  <c r="H16" i="19"/>
  <c r="I16" i="19"/>
  <c r="J16" i="19"/>
  <c r="K16" i="19"/>
  <c r="L16" i="19"/>
  <c r="M16" i="19"/>
  <c r="N16" i="19"/>
  <c r="O16" i="19"/>
  <c r="P16" i="19"/>
  <c r="Q16" i="19"/>
  <c r="R16" i="19"/>
  <c r="S16" i="19"/>
  <c r="T16" i="19"/>
  <c r="U16" i="19"/>
  <c r="V16" i="19"/>
  <c r="F17" i="19"/>
  <c r="G17" i="19"/>
  <c r="H17" i="19"/>
  <c r="I17" i="19"/>
  <c r="J17" i="19"/>
  <c r="K17" i="19"/>
  <c r="L17" i="19"/>
  <c r="M17" i="19"/>
  <c r="N17" i="19"/>
  <c r="O17" i="19"/>
  <c r="P17" i="19"/>
  <c r="Q17" i="19"/>
  <c r="R17" i="19"/>
  <c r="S17" i="19"/>
  <c r="T17" i="19"/>
  <c r="U17" i="19"/>
  <c r="V17" i="19"/>
  <c r="F18" i="19"/>
  <c r="G18" i="19"/>
  <c r="H18" i="19"/>
  <c r="I18" i="19"/>
  <c r="J18" i="19"/>
  <c r="K18" i="19"/>
  <c r="L18" i="19"/>
  <c r="M18" i="19"/>
  <c r="N18" i="19"/>
  <c r="O18" i="19"/>
  <c r="P18" i="19"/>
  <c r="Q18" i="19"/>
  <c r="R18" i="19"/>
  <c r="S18" i="19"/>
  <c r="T18" i="19"/>
  <c r="U18" i="19"/>
  <c r="V18" i="19"/>
  <c r="F19" i="19"/>
  <c r="G19" i="19"/>
  <c r="H19" i="19"/>
  <c r="I19" i="19"/>
  <c r="J19" i="19"/>
  <c r="K19" i="19"/>
  <c r="L19" i="19"/>
  <c r="M19" i="19"/>
  <c r="N19" i="19"/>
  <c r="O19" i="19"/>
  <c r="P19" i="19"/>
  <c r="Q19" i="19"/>
  <c r="R19" i="19"/>
  <c r="S19" i="19"/>
  <c r="T19" i="19"/>
  <c r="U19" i="19"/>
  <c r="V19" i="19"/>
  <c r="F20" i="19"/>
  <c r="G20" i="19"/>
  <c r="H20" i="19"/>
  <c r="I20" i="19"/>
  <c r="J20" i="19"/>
  <c r="K20" i="19"/>
  <c r="L20" i="19"/>
  <c r="M20" i="19"/>
  <c r="N20" i="19"/>
  <c r="O20" i="19"/>
  <c r="P20" i="19"/>
  <c r="Q20" i="19"/>
  <c r="R20" i="19"/>
  <c r="S20" i="19"/>
  <c r="T20" i="19"/>
  <c r="U20" i="19"/>
  <c r="V20" i="19"/>
  <c r="F21" i="19"/>
  <c r="G21" i="19"/>
  <c r="H21" i="19"/>
  <c r="I21" i="19"/>
  <c r="J21" i="19"/>
  <c r="K21" i="19"/>
  <c r="L21" i="19"/>
  <c r="M21" i="19"/>
  <c r="N21" i="19"/>
  <c r="O21" i="19"/>
  <c r="P21" i="19"/>
  <c r="Q21" i="19"/>
  <c r="R21" i="19"/>
  <c r="S21" i="19"/>
  <c r="T21" i="19"/>
  <c r="U21" i="19"/>
  <c r="V21" i="19"/>
  <c r="F22" i="19"/>
  <c r="G22" i="19"/>
  <c r="H22" i="19"/>
  <c r="I22" i="19"/>
  <c r="J22" i="19"/>
  <c r="K22" i="19"/>
  <c r="L22" i="19"/>
  <c r="M22" i="19"/>
  <c r="N22" i="19"/>
  <c r="O22" i="19"/>
  <c r="P22" i="19"/>
  <c r="Q22" i="19"/>
  <c r="R22" i="19"/>
  <c r="S22" i="19"/>
  <c r="T22" i="19"/>
  <c r="U22" i="19"/>
  <c r="V22" i="19"/>
  <c r="F23" i="19"/>
  <c r="G23" i="19"/>
  <c r="H23" i="19"/>
  <c r="I23" i="19"/>
  <c r="J23" i="19"/>
  <c r="K23" i="19"/>
  <c r="L23" i="19"/>
  <c r="M23" i="19"/>
  <c r="N23" i="19"/>
  <c r="O23" i="19"/>
  <c r="P23" i="19"/>
  <c r="Q23" i="19"/>
  <c r="R23" i="19"/>
  <c r="S23" i="19"/>
  <c r="T23" i="19"/>
  <c r="U23" i="19"/>
  <c r="V23" i="19"/>
  <c r="F24" i="19"/>
  <c r="G24" i="19"/>
  <c r="H24" i="19"/>
  <c r="I24" i="19"/>
  <c r="J24" i="19"/>
  <c r="K24" i="19"/>
  <c r="L24" i="19"/>
  <c r="M24" i="19"/>
  <c r="N24" i="19"/>
  <c r="O24" i="19"/>
  <c r="P24" i="19"/>
  <c r="Q24" i="19"/>
  <c r="R24" i="19"/>
  <c r="S24" i="19"/>
  <c r="T24" i="19"/>
  <c r="U24" i="19"/>
  <c r="V24" i="19"/>
  <c r="F25" i="19"/>
  <c r="G25" i="19"/>
  <c r="H25" i="19"/>
  <c r="I25" i="19"/>
  <c r="J25" i="19"/>
  <c r="K25" i="19"/>
  <c r="L25" i="19"/>
  <c r="M25" i="19"/>
  <c r="N25" i="19"/>
  <c r="O25" i="19"/>
  <c r="P25" i="19"/>
  <c r="Q25" i="19"/>
  <c r="R25" i="19"/>
  <c r="S25" i="19"/>
  <c r="T25" i="19"/>
  <c r="U25" i="19"/>
  <c r="V25" i="19"/>
  <c r="F26" i="19"/>
  <c r="G26" i="19"/>
  <c r="H26" i="19"/>
  <c r="I26" i="19"/>
  <c r="J26" i="19"/>
  <c r="K26" i="19"/>
  <c r="L26" i="19"/>
  <c r="M26" i="19"/>
  <c r="N26" i="19"/>
  <c r="O26" i="19"/>
  <c r="P26" i="19"/>
  <c r="Q26" i="19"/>
  <c r="R26" i="19"/>
  <c r="S26" i="19"/>
  <c r="T26" i="19"/>
  <c r="U26" i="19"/>
  <c r="V26" i="19"/>
  <c r="F27" i="19"/>
  <c r="G27" i="19"/>
  <c r="H27" i="19"/>
  <c r="I27" i="19"/>
  <c r="J27" i="19"/>
  <c r="K27" i="19"/>
  <c r="L27" i="19"/>
  <c r="M27" i="19"/>
  <c r="N27" i="19"/>
  <c r="O27" i="19"/>
  <c r="P27" i="19"/>
  <c r="Q27" i="19"/>
  <c r="R27" i="19"/>
  <c r="S27" i="19"/>
  <c r="T27" i="19"/>
  <c r="U27" i="19"/>
  <c r="V27" i="19"/>
  <c r="F28" i="19"/>
  <c r="G28" i="19"/>
  <c r="H28" i="19"/>
  <c r="I28" i="19"/>
  <c r="J28" i="19"/>
  <c r="K28" i="19"/>
  <c r="L28" i="19"/>
  <c r="M28" i="19"/>
  <c r="N28" i="19"/>
  <c r="O28" i="19"/>
  <c r="P28" i="19"/>
  <c r="Q28" i="19"/>
  <c r="R28" i="19"/>
  <c r="S28" i="19"/>
  <c r="T28" i="19"/>
  <c r="U28" i="19"/>
  <c r="V28" i="19"/>
  <c r="F29" i="19"/>
  <c r="G29" i="19"/>
  <c r="H29" i="19"/>
  <c r="I29" i="19"/>
  <c r="J29" i="19"/>
  <c r="K29" i="19"/>
  <c r="L29" i="19"/>
  <c r="M29" i="19"/>
  <c r="N29" i="19"/>
  <c r="O29" i="19"/>
  <c r="P29" i="19"/>
  <c r="Q29" i="19"/>
  <c r="R29" i="19"/>
  <c r="S29" i="19"/>
  <c r="T29" i="19"/>
  <c r="U29" i="19"/>
  <c r="V29" i="19"/>
  <c r="F30" i="19"/>
  <c r="G30" i="19"/>
  <c r="H30" i="19"/>
  <c r="I30" i="19"/>
  <c r="J30" i="19"/>
  <c r="K30" i="19"/>
  <c r="L30" i="19"/>
  <c r="M30" i="19"/>
  <c r="N30" i="19"/>
  <c r="O30" i="19"/>
  <c r="P30" i="19"/>
  <c r="Q30" i="19"/>
  <c r="R30" i="19"/>
  <c r="S30" i="19"/>
  <c r="T30" i="19"/>
  <c r="U30" i="19"/>
  <c r="V30" i="19"/>
  <c r="F31" i="19"/>
  <c r="G31" i="19"/>
  <c r="H31" i="19"/>
  <c r="I31" i="19"/>
  <c r="J31" i="19"/>
  <c r="K31" i="19"/>
  <c r="L31" i="19"/>
  <c r="M31" i="19"/>
  <c r="N31" i="19"/>
  <c r="O31" i="19"/>
  <c r="P31" i="19"/>
  <c r="Q31" i="19"/>
  <c r="R31" i="19"/>
  <c r="S31" i="19"/>
  <c r="T31" i="19"/>
  <c r="U31" i="19"/>
  <c r="V31" i="19"/>
  <c r="F32" i="19"/>
  <c r="G32" i="19"/>
  <c r="H32" i="19"/>
  <c r="I32" i="19"/>
  <c r="J32" i="19"/>
  <c r="K32" i="19"/>
  <c r="L32" i="19"/>
  <c r="M32" i="19"/>
  <c r="N32" i="19"/>
  <c r="O32" i="19"/>
  <c r="P32" i="19"/>
  <c r="Q32" i="19"/>
  <c r="R32" i="19"/>
  <c r="S32" i="19"/>
  <c r="T32" i="19"/>
  <c r="U32" i="19"/>
  <c r="V32" i="19"/>
  <c r="F33" i="19"/>
  <c r="G33" i="19"/>
  <c r="H33" i="19"/>
  <c r="I33" i="19"/>
  <c r="J33" i="19"/>
  <c r="K33" i="19"/>
  <c r="L33" i="19"/>
  <c r="M33" i="19"/>
  <c r="N33" i="19"/>
  <c r="O33" i="19"/>
  <c r="P33" i="19"/>
  <c r="Q33" i="19"/>
  <c r="R33" i="19"/>
  <c r="S33" i="19"/>
  <c r="T33" i="19"/>
  <c r="U33" i="19"/>
  <c r="V33" i="19"/>
  <c r="F34" i="19"/>
  <c r="G34" i="19"/>
  <c r="H34" i="19"/>
  <c r="I34" i="19"/>
  <c r="J34" i="19"/>
  <c r="K34" i="19"/>
  <c r="L34" i="19"/>
  <c r="M34" i="19"/>
  <c r="N34" i="19"/>
  <c r="O34" i="19"/>
  <c r="P34" i="19"/>
  <c r="Q34" i="19"/>
  <c r="R34" i="19"/>
  <c r="S34" i="19"/>
  <c r="T34" i="19"/>
  <c r="U34" i="19"/>
  <c r="V34" i="19"/>
  <c r="F35" i="19"/>
  <c r="G35" i="19"/>
  <c r="H35" i="19"/>
  <c r="I35" i="19"/>
  <c r="J35" i="19"/>
  <c r="K35" i="19"/>
  <c r="L35" i="19"/>
  <c r="M35" i="19"/>
  <c r="N35" i="19"/>
  <c r="O35" i="19"/>
  <c r="P35" i="19"/>
  <c r="Q35" i="19"/>
  <c r="R35" i="19"/>
  <c r="S35" i="19"/>
  <c r="T35" i="19"/>
  <c r="U35" i="19"/>
  <c r="V35" i="19"/>
  <c r="F36" i="19"/>
  <c r="G36" i="19"/>
  <c r="H36" i="19"/>
  <c r="I36" i="19"/>
  <c r="J36" i="19"/>
  <c r="K36" i="19"/>
  <c r="L36" i="19"/>
  <c r="M36" i="19"/>
  <c r="N36" i="19"/>
  <c r="O36" i="19"/>
  <c r="P36" i="19"/>
  <c r="Q36" i="19"/>
  <c r="R36" i="19"/>
  <c r="S36" i="19"/>
  <c r="T36" i="19"/>
  <c r="U36" i="19"/>
  <c r="V36" i="19"/>
  <c r="F37" i="19"/>
  <c r="G37" i="19"/>
  <c r="H37" i="19"/>
  <c r="I37" i="19"/>
  <c r="J37" i="19"/>
  <c r="K37" i="19"/>
  <c r="L37" i="19"/>
  <c r="M37" i="19"/>
  <c r="N37" i="19"/>
  <c r="O37" i="19"/>
  <c r="P37" i="19"/>
  <c r="Q37" i="19"/>
  <c r="R37" i="19"/>
  <c r="S37" i="19"/>
  <c r="T37" i="19"/>
  <c r="U37" i="19"/>
  <c r="V37" i="19"/>
  <c r="F38" i="19"/>
  <c r="G38" i="19"/>
  <c r="H38" i="19"/>
  <c r="I38" i="19"/>
  <c r="J38" i="19"/>
  <c r="K38" i="19"/>
  <c r="L38" i="19"/>
  <c r="M38" i="19"/>
  <c r="N38" i="19"/>
  <c r="O38" i="19"/>
  <c r="P38" i="19"/>
  <c r="Q38" i="19"/>
  <c r="R38" i="19"/>
  <c r="S38" i="19"/>
  <c r="T38" i="19"/>
  <c r="U38" i="19"/>
  <c r="V38" i="19"/>
  <c r="F39" i="19"/>
  <c r="G39" i="19"/>
  <c r="H39" i="19"/>
  <c r="I39" i="19"/>
  <c r="J39" i="19"/>
  <c r="K39" i="19"/>
  <c r="L39" i="19"/>
  <c r="M39" i="19"/>
  <c r="N39" i="19"/>
  <c r="O39" i="19"/>
  <c r="P39" i="19"/>
  <c r="Q39" i="19"/>
  <c r="R39" i="19"/>
  <c r="S39" i="19"/>
  <c r="T39" i="19"/>
  <c r="U39" i="19"/>
  <c r="V39" i="19"/>
  <c r="F40" i="19"/>
  <c r="G40" i="19"/>
  <c r="H40" i="19"/>
  <c r="I40" i="19"/>
  <c r="J40" i="19"/>
  <c r="K40" i="19"/>
  <c r="L40" i="19"/>
  <c r="M40" i="19"/>
  <c r="N40" i="19"/>
  <c r="O40" i="19"/>
  <c r="P40" i="19"/>
  <c r="Q40" i="19"/>
  <c r="R40" i="19"/>
  <c r="S40" i="19"/>
  <c r="T40" i="19"/>
  <c r="U40" i="19"/>
  <c r="V40" i="19"/>
  <c r="F41" i="19"/>
  <c r="G41" i="19"/>
  <c r="H41" i="19"/>
  <c r="I41" i="19"/>
  <c r="J41" i="19"/>
  <c r="K41" i="19"/>
  <c r="L41" i="19"/>
  <c r="M41" i="19"/>
  <c r="N41" i="19"/>
  <c r="O41" i="19"/>
  <c r="P41" i="19"/>
  <c r="Q41" i="19"/>
  <c r="R41" i="19"/>
  <c r="S41" i="19"/>
  <c r="T41" i="19"/>
  <c r="U41" i="19"/>
  <c r="V41" i="19"/>
  <c r="F42" i="19"/>
  <c r="G42" i="19"/>
  <c r="H42" i="19"/>
  <c r="I42" i="19"/>
  <c r="J42" i="19"/>
  <c r="K42" i="19"/>
  <c r="L42" i="19"/>
  <c r="M42" i="19"/>
  <c r="N42" i="19"/>
  <c r="O42" i="19"/>
  <c r="P42" i="19"/>
  <c r="Q42" i="19"/>
  <c r="R42" i="19"/>
  <c r="S42" i="19"/>
  <c r="T42" i="19"/>
  <c r="U42" i="19"/>
  <c r="V42" i="19"/>
  <c r="F43" i="19"/>
  <c r="G43" i="19"/>
  <c r="H43" i="19"/>
  <c r="I43" i="19"/>
  <c r="J43" i="19"/>
  <c r="K43" i="19"/>
  <c r="L43" i="19"/>
  <c r="M43" i="19"/>
  <c r="N43" i="19"/>
  <c r="O43" i="19"/>
  <c r="P43" i="19"/>
  <c r="Q43" i="19"/>
  <c r="R43" i="19"/>
  <c r="S43" i="19"/>
  <c r="T43" i="19"/>
  <c r="U43" i="19"/>
  <c r="V43" i="19"/>
  <c r="F44" i="19"/>
  <c r="G44" i="19"/>
  <c r="H44" i="19"/>
  <c r="I44" i="19"/>
  <c r="J44" i="19"/>
  <c r="K44" i="19"/>
  <c r="L44" i="19"/>
  <c r="M44" i="19"/>
  <c r="N44" i="19"/>
  <c r="O44" i="19"/>
  <c r="P44" i="19"/>
  <c r="Q44" i="19"/>
  <c r="R44" i="19"/>
  <c r="S44" i="19"/>
  <c r="T44" i="19"/>
  <c r="U44" i="19"/>
  <c r="V44" i="19"/>
  <c r="F45" i="19"/>
  <c r="G45" i="19"/>
  <c r="H45" i="19"/>
  <c r="I45" i="19"/>
  <c r="J45" i="19"/>
  <c r="K45" i="19"/>
  <c r="L45" i="19"/>
  <c r="M45" i="19"/>
  <c r="N45" i="19"/>
  <c r="O45" i="19"/>
  <c r="P45" i="19"/>
  <c r="Q45" i="19"/>
  <c r="R45" i="19"/>
  <c r="S45" i="19"/>
  <c r="T45" i="19"/>
  <c r="U45" i="19"/>
  <c r="V45" i="19"/>
  <c r="F46" i="19"/>
  <c r="G46" i="19"/>
  <c r="H46" i="19"/>
  <c r="I46" i="19"/>
  <c r="J46" i="19"/>
  <c r="K46" i="19"/>
  <c r="L46" i="19"/>
  <c r="M46" i="19"/>
  <c r="N46" i="19"/>
  <c r="O46" i="19"/>
  <c r="P46" i="19"/>
  <c r="Q46" i="19"/>
  <c r="R46" i="19"/>
  <c r="S46" i="19"/>
  <c r="T46" i="19"/>
  <c r="U46" i="19"/>
  <c r="V46" i="19"/>
  <c r="F47" i="19"/>
  <c r="G47" i="19"/>
  <c r="H47" i="19"/>
  <c r="I47" i="19"/>
  <c r="J47" i="19"/>
  <c r="K47" i="19"/>
  <c r="L47" i="19"/>
  <c r="M47" i="19"/>
  <c r="N47" i="19"/>
  <c r="O47" i="19"/>
  <c r="P47" i="19"/>
  <c r="Q47" i="19"/>
  <c r="R47" i="19"/>
  <c r="S47" i="19"/>
  <c r="T47" i="19"/>
  <c r="U47" i="19"/>
  <c r="V47" i="19"/>
  <c r="F48" i="19"/>
  <c r="G48" i="19"/>
  <c r="H48" i="19"/>
  <c r="I48" i="19"/>
  <c r="J48" i="19"/>
  <c r="K48" i="19"/>
  <c r="L48" i="19"/>
  <c r="M48" i="19"/>
  <c r="N48" i="19"/>
  <c r="O48" i="19"/>
  <c r="P48" i="19"/>
  <c r="Q48" i="19"/>
  <c r="R48" i="19"/>
  <c r="S48" i="19"/>
  <c r="T48" i="19"/>
  <c r="U48" i="19"/>
  <c r="V48" i="19"/>
  <c r="F49" i="19"/>
  <c r="G49" i="19"/>
  <c r="H49" i="19"/>
  <c r="I49" i="19"/>
  <c r="J49" i="19"/>
  <c r="K49" i="19"/>
  <c r="L49" i="19"/>
  <c r="M49" i="19"/>
  <c r="N49" i="19"/>
  <c r="O49" i="19"/>
  <c r="P49" i="19"/>
  <c r="Q49" i="19"/>
  <c r="R49" i="19"/>
  <c r="S49" i="19"/>
  <c r="T49" i="19"/>
  <c r="U49" i="19"/>
  <c r="V49" i="19"/>
  <c r="F50" i="19"/>
  <c r="G50" i="19"/>
  <c r="H50" i="19"/>
  <c r="I50" i="19"/>
  <c r="J50" i="19"/>
  <c r="K50" i="19"/>
  <c r="L50" i="19"/>
  <c r="M50" i="19"/>
  <c r="N50" i="19"/>
  <c r="O50" i="19"/>
  <c r="P50" i="19"/>
  <c r="Q50" i="19"/>
  <c r="R50" i="19"/>
  <c r="S50" i="19"/>
  <c r="T50" i="19"/>
  <c r="U50" i="19"/>
  <c r="V50" i="19"/>
  <c r="F51" i="19"/>
  <c r="G51" i="19"/>
  <c r="H51" i="19"/>
  <c r="I51" i="19"/>
  <c r="J51" i="19"/>
  <c r="K51" i="19"/>
  <c r="L51" i="19"/>
  <c r="M51" i="19"/>
  <c r="N51" i="19"/>
  <c r="O51" i="19"/>
  <c r="P51" i="19"/>
  <c r="Q51" i="19"/>
  <c r="R51" i="19"/>
  <c r="S51" i="19"/>
  <c r="T51" i="19"/>
  <c r="U51" i="19"/>
  <c r="V51" i="19"/>
  <c r="F52" i="19"/>
  <c r="G52" i="19"/>
  <c r="H52" i="19"/>
  <c r="I52" i="19"/>
  <c r="J52" i="19"/>
  <c r="K52" i="19"/>
  <c r="L52" i="19"/>
  <c r="M52" i="19"/>
  <c r="N52" i="19"/>
  <c r="O52" i="19"/>
  <c r="P52" i="19"/>
  <c r="Q52" i="19"/>
  <c r="R52" i="19"/>
  <c r="S52" i="19"/>
  <c r="T52" i="19"/>
  <c r="U52" i="19"/>
  <c r="V52" i="19"/>
  <c r="F53" i="19"/>
  <c r="G53" i="19"/>
  <c r="H53" i="19"/>
  <c r="I53" i="19"/>
  <c r="J53" i="19"/>
  <c r="K53" i="19"/>
  <c r="L53" i="19"/>
  <c r="M53" i="19"/>
  <c r="N53" i="19"/>
  <c r="O53" i="19"/>
  <c r="P53" i="19"/>
  <c r="Q53" i="19"/>
  <c r="R53" i="19"/>
  <c r="S53" i="19"/>
  <c r="T53" i="19"/>
  <c r="U53" i="19"/>
  <c r="V53" i="19"/>
  <c r="F54" i="19"/>
  <c r="G54" i="19"/>
  <c r="H54" i="19"/>
  <c r="I54" i="19"/>
  <c r="J54" i="19"/>
  <c r="K54" i="19"/>
  <c r="L54" i="19"/>
  <c r="M54" i="19"/>
  <c r="N54" i="19"/>
  <c r="O54" i="19"/>
  <c r="P54" i="19"/>
  <c r="Q54" i="19"/>
  <c r="R54" i="19"/>
  <c r="S54" i="19"/>
  <c r="T54" i="19"/>
  <c r="U54" i="19"/>
  <c r="V54" i="19"/>
  <c r="F55" i="19"/>
  <c r="G55" i="19"/>
  <c r="H55" i="19"/>
  <c r="I55" i="19"/>
  <c r="J55" i="19"/>
  <c r="K55" i="19"/>
  <c r="L55" i="19"/>
  <c r="M55" i="19"/>
  <c r="N55" i="19"/>
  <c r="O55" i="19"/>
  <c r="P55" i="19"/>
  <c r="Q55" i="19"/>
  <c r="R55" i="19"/>
  <c r="S55" i="19"/>
  <c r="T55" i="19"/>
  <c r="U55" i="19"/>
  <c r="V55" i="19"/>
  <c r="F56" i="19"/>
  <c r="G56" i="19"/>
  <c r="H56" i="19"/>
  <c r="I56" i="19"/>
  <c r="J56" i="19"/>
  <c r="K56" i="19"/>
  <c r="L56" i="19"/>
  <c r="M56" i="19"/>
  <c r="N56" i="19"/>
  <c r="O56" i="19"/>
  <c r="P56" i="19"/>
  <c r="Q56" i="19"/>
  <c r="R56" i="19"/>
  <c r="S56" i="19"/>
  <c r="T56" i="19"/>
  <c r="U56" i="19"/>
  <c r="V56" i="19"/>
  <c r="F57" i="19"/>
  <c r="G57" i="19"/>
  <c r="H57" i="19"/>
  <c r="I57" i="19"/>
  <c r="J57" i="19"/>
  <c r="K57" i="19"/>
  <c r="L57" i="19"/>
  <c r="M57" i="19"/>
  <c r="N57" i="19"/>
  <c r="O57" i="19"/>
  <c r="P57" i="19"/>
  <c r="Q57" i="19"/>
  <c r="R57" i="19"/>
  <c r="S57" i="19"/>
  <c r="T57" i="19"/>
  <c r="U57" i="19"/>
  <c r="V57" i="19"/>
  <c r="F58" i="19"/>
  <c r="G58" i="19"/>
  <c r="H58" i="19"/>
  <c r="I58" i="19"/>
  <c r="J58" i="19"/>
  <c r="K58" i="19"/>
  <c r="L58" i="19"/>
  <c r="M58" i="19"/>
  <c r="N58" i="19"/>
  <c r="O58" i="19"/>
  <c r="P58" i="19"/>
  <c r="Q58" i="19"/>
  <c r="R58" i="19"/>
  <c r="S58" i="19"/>
  <c r="T58" i="19"/>
  <c r="U58" i="19"/>
  <c r="V58" i="19"/>
  <c r="F59" i="19"/>
  <c r="G59" i="19"/>
  <c r="H59" i="19"/>
  <c r="I59" i="19"/>
  <c r="J59" i="19"/>
  <c r="K59" i="19"/>
  <c r="L59" i="19"/>
  <c r="M59" i="19"/>
  <c r="N59" i="19"/>
  <c r="O59" i="19"/>
  <c r="P59" i="19"/>
  <c r="Q59" i="19"/>
  <c r="R59" i="19"/>
  <c r="S59" i="19"/>
  <c r="T59" i="19"/>
  <c r="U59" i="19"/>
  <c r="V59" i="19"/>
  <c r="F60" i="19"/>
  <c r="G60" i="19"/>
  <c r="H60" i="19"/>
  <c r="I60" i="19"/>
  <c r="J60" i="19"/>
  <c r="K60" i="19"/>
  <c r="L60" i="19"/>
  <c r="M60" i="19"/>
  <c r="N60" i="19"/>
  <c r="O60" i="19"/>
  <c r="P60" i="19"/>
  <c r="Q60" i="19"/>
  <c r="R60" i="19"/>
  <c r="S60" i="19"/>
  <c r="T60" i="19"/>
  <c r="U60" i="19"/>
  <c r="V60" i="19"/>
  <c r="F61" i="19"/>
  <c r="G61" i="19"/>
  <c r="H61" i="19"/>
  <c r="I61" i="19"/>
  <c r="J61" i="19"/>
  <c r="K61" i="19"/>
  <c r="L61" i="19"/>
  <c r="M61" i="19"/>
  <c r="N61" i="19"/>
  <c r="O61" i="19"/>
  <c r="P61" i="19"/>
  <c r="Q61" i="19"/>
  <c r="R61" i="19"/>
  <c r="S61" i="19"/>
  <c r="T61" i="19"/>
  <c r="U61" i="19"/>
  <c r="V61" i="19"/>
  <c r="F62" i="19"/>
  <c r="G62" i="19"/>
  <c r="H62" i="19"/>
  <c r="I62" i="19"/>
  <c r="J62" i="19"/>
  <c r="K62" i="19"/>
  <c r="L62" i="19"/>
  <c r="M62" i="19"/>
  <c r="N62" i="19"/>
  <c r="O62" i="19"/>
  <c r="P62" i="19"/>
  <c r="Q62" i="19"/>
  <c r="R62" i="19"/>
  <c r="S62" i="19"/>
  <c r="T62" i="19"/>
  <c r="U62" i="19"/>
  <c r="V62" i="19"/>
  <c r="F63" i="19"/>
  <c r="G63" i="19"/>
  <c r="H63" i="19"/>
  <c r="I63" i="19"/>
  <c r="J63" i="19"/>
  <c r="K63" i="19"/>
  <c r="L63" i="19"/>
  <c r="M63" i="19"/>
  <c r="N63" i="19"/>
  <c r="O63" i="19"/>
  <c r="P63" i="19"/>
  <c r="Q63" i="19"/>
  <c r="R63" i="19"/>
  <c r="S63" i="19"/>
  <c r="T63" i="19"/>
  <c r="U63" i="19"/>
  <c r="V63" i="19"/>
  <c r="F64" i="19"/>
  <c r="G64" i="19"/>
  <c r="H64" i="19"/>
  <c r="I64" i="19"/>
  <c r="J64" i="19"/>
  <c r="K64" i="19"/>
  <c r="L64" i="19"/>
  <c r="M64" i="19"/>
  <c r="N64" i="19"/>
  <c r="O64" i="19"/>
  <c r="P64" i="19"/>
  <c r="Q64" i="19"/>
  <c r="R64" i="19"/>
  <c r="S64" i="19"/>
  <c r="T64" i="19"/>
  <c r="U64" i="19"/>
  <c r="V64" i="19"/>
  <c r="F65" i="19"/>
  <c r="G65" i="19"/>
  <c r="H65" i="19"/>
  <c r="I65" i="19"/>
  <c r="J65" i="19"/>
  <c r="K65" i="19"/>
  <c r="L65" i="19"/>
  <c r="M65" i="19"/>
  <c r="N65" i="19"/>
  <c r="O65" i="19"/>
  <c r="P65" i="19"/>
  <c r="Q65" i="19"/>
  <c r="R65" i="19"/>
  <c r="S65" i="19"/>
  <c r="T65" i="19"/>
  <c r="U65" i="19"/>
  <c r="V65" i="19"/>
  <c r="F66" i="19"/>
  <c r="G66" i="19"/>
  <c r="H66" i="19"/>
  <c r="I66" i="19"/>
  <c r="J66" i="19"/>
  <c r="K66" i="19"/>
  <c r="L66" i="19"/>
  <c r="M66" i="19"/>
  <c r="N66" i="19"/>
  <c r="O66" i="19"/>
  <c r="P66" i="19"/>
  <c r="Q66" i="19"/>
  <c r="R66" i="19"/>
  <c r="S66" i="19"/>
  <c r="T66" i="19"/>
  <c r="U66" i="19"/>
  <c r="V66" i="19"/>
  <c r="F67" i="19"/>
  <c r="G67" i="19"/>
  <c r="H67" i="19"/>
  <c r="I67" i="19"/>
  <c r="J67" i="19"/>
  <c r="K67" i="19"/>
  <c r="L67" i="19"/>
  <c r="M67" i="19"/>
  <c r="N67" i="19"/>
  <c r="O67" i="19"/>
  <c r="P67" i="19"/>
  <c r="Q67" i="19"/>
  <c r="R67" i="19"/>
  <c r="S67" i="19"/>
  <c r="T67" i="19"/>
  <c r="U67" i="19"/>
  <c r="V67" i="19"/>
  <c r="F68" i="19"/>
  <c r="G68" i="19"/>
  <c r="H68" i="19"/>
  <c r="I68" i="19"/>
  <c r="J68" i="19"/>
  <c r="K68" i="19"/>
  <c r="L68" i="19"/>
  <c r="M68" i="19"/>
  <c r="N68" i="19"/>
  <c r="O68" i="19"/>
  <c r="P68" i="19"/>
  <c r="Q68" i="19"/>
  <c r="R68" i="19"/>
  <c r="S68" i="19"/>
  <c r="T68" i="19"/>
  <c r="U68" i="19"/>
  <c r="V68" i="19"/>
  <c r="F69" i="19"/>
  <c r="G69" i="19"/>
  <c r="H69" i="19"/>
  <c r="I69" i="19"/>
  <c r="J69" i="19"/>
  <c r="K69" i="19"/>
  <c r="L69" i="19"/>
  <c r="M69" i="19"/>
  <c r="N69" i="19"/>
  <c r="O69" i="19"/>
  <c r="P69" i="19"/>
  <c r="Q69" i="19"/>
  <c r="R69" i="19"/>
  <c r="S69" i="19"/>
  <c r="T69" i="19"/>
  <c r="U69" i="19"/>
  <c r="V69" i="19"/>
  <c r="F70" i="19"/>
  <c r="G70" i="19"/>
  <c r="H70" i="19"/>
  <c r="I70" i="19"/>
  <c r="J70" i="19"/>
  <c r="K70" i="19"/>
  <c r="L70" i="19"/>
  <c r="M70" i="19"/>
  <c r="N70" i="19"/>
  <c r="O70" i="19"/>
  <c r="P70" i="19"/>
  <c r="Q70" i="19"/>
  <c r="R70" i="19"/>
  <c r="S70" i="19"/>
  <c r="T70" i="19"/>
  <c r="U70" i="19"/>
  <c r="V70" i="19"/>
  <c r="F71" i="19"/>
  <c r="G71" i="19"/>
  <c r="H71" i="19"/>
  <c r="I71" i="19"/>
  <c r="J71" i="19"/>
  <c r="K71" i="19"/>
  <c r="L71" i="19"/>
  <c r="M71" i="19"/>
  <c r="N71" i="19"/>
  <c r="O71" i="19"/>
  <c r="P71" i="19"/>
  <c r="Q71" i="19"/>
  <c r="R71" i="19"/>
  <c r="S71" i="19"/>
  <c r="T71" i="19"/>
  <c r="U71" i="19"/>
  <c r="V71" i="19"/>
  <c r="F72" i="19"/>
  <c r="G72" i="19"/>
  <c r="H72" i="19"/>
  <c r="I72" i="19"/>
  <c r="J72" i="19"/>
  <c r="K72" i="19"/>
  <c r="L72" i="19"/>
  <c r="M72" i="19"/>
  <c r="N72" i="19"/>
  <c r="O72" i="19"/>
  <c r="P72" i="19"/>
  <c r="Q72" i="19"/>
  <c r="R72" i="19"/>
  <c r="S72" i="19"/>
  <c r="T72" i="19"/>
  <c r="U72" i="19"/>
  <c r="V72" i="19"/>
  <c r="F73" i="19"/>
  <c r="G73" i="19"/>
  <c r="H73" i="19"/>
  <c r="I73" i="19"/>
  <c r="J73" i="19"/>
  <c r="K73" i="19"/>
  <c r="L73" i="19"/>
  <c r="M73" i="19"/>
  <c r="N73" i="19"/>
  <c r="O73" i="19"/>
  <c r="P73" i="19"/>
  <c r="Q73" i="19"/>
  <c r="R73" i="19"/>
  <c r="S73" i="19"/>
  <c r="T73" i="19"/>
  <c r="U73" i="19"/>
  <c r="V73" i="19"/>
  <c r="F74" i="19"/>
  <c r="G74" i="19"/>
  <c r="H74" i="19"/>
  <c r="I74" i="19"/>
  <c r="J74" i="19"/>
  <c r="K74" i="19"/>
  <c r="L74" i="19"/>
  <c r="M74" i="19"/>
  <c r="N74" i="19"/>
  <c r="O74" i="19"/>
  <c r="P74" i="19"/>
  <c r="Q74" i="19"/>
  <c r="R74" i="19"/>
  <c r="S74" i="19"/>
  <c r="T74" i="19"/>
  <c r="U74" i="19"/>
  <c r="V74" i="19"/>
  <c r="F75" i="19"/>
  <c r="G75" i="19"/>
  <c r="H75" i="19"/>
  <c r="I75" i="19"/>
  <c r="J75" i="19"/>
  <c r="K75" i="19"/>
  <c r="L75" i="19"/>
  <c r="M75" i="19"/>
  <c r="N75" i="19"/>
  <c r="O75" i="19"/>
  <c r="P75" i="19"/>
  <c r="Q75" i="19"/>
  <c r="R75" i="19"/>
  <c r="S75" i="19"/>
  <c r="T75" i="19"/>
  <c r="U75" i="19"/>
  <c r="V75" i="19"/>
  <c r="F76" i="19"/>
  <c r="G76" i="19"/>
  <c r="H76" i="19"/>
  <c r="I76" i="19"/>
  <c r="J76" i="19"/>
  <c r="K76" i="19"/>
  <c r="L76" i="19"/>
  <c r="M76" i="19"/>
  <c r="N76" i="19"/>
  <c r="O76" i="19"/>
  <c r="P76" i="19"/>
  <c r="Q76" i="19"/>
  <c r="R76" i="19"/>
  <c r="S76" i="19"/>
  <c r="T76" i="19"/>
  <c r="U76" i="19"/>
  <c r="V76" i="19"/>
  <c r="F77" i="19"/>
  <c r="G77" i="19"/>
  <c r="H77" i="19"/>
  <c r="I77" i="19"/>
  <c r="J77" i="19"/>
  <c r="K77" i="19"/>
  <c r="L77" i="19"/>
  <c r="M77" i="19"/>
  <c r="N77" i="19"/>
  <c r="O77" i="19"/>
  <c r="P77" i="19"/>
  <c r="Q77" i="19"/>
  <c r="R77" i="19"/>
  <c r="S77" i="19"/>
  <c r="T77" i="19"/>
  <c r="U77" i="19"/>
  <c r="V77" i="19"/>
  <c r="F78" i="19"/>
  <c r="G78" i="19"/>
  <c r="H78" i="19"/>
  <c r="I78" i="19"/>
  <c r="J78" i="19"/>
  <c r="K78" i="19"/>
  <c r="L78" i="19"/>
  <c r="M78" i="19"/>
  <c r="N78" i="19"/>
  <c r="O78" i="19"/>
  <c r="P78" i="19"/>
  <c r="Q78" i="19"/>
  <c r="R78" i="19"/>
  <c r="S78" i="19"/>
  <c r="T78" i="19"/>
  <c r="U78" i="19"/>
  <c r="V78" i="19"/>
  <c r="F79" i="19"/>
  <c r="G79" i="19"/>
  <c r="H79" i="19"/>
  <c r="I79" i="19"/>
  <c r="J79" i="19"/>
  <c r="K79" i="19"/>
  <c r="L79" i="19"/>
  <c r="M79" i="19"/>
  <c r="N79" i="19"/>
  <c r="O79" i="19"/>
  <c r="P79" i="19"/>
  <c r="Q79" i="19"/>
  <c r="R79" i="19"/>
  <c r="S79" i="19"/>
  <c r="T79" i="19"/>
  <c r="U79" i="19"/>
  <c r="V79" i="19"/>
  <c r="F80" i="19"/>
  <c r="G80" i="19"/>
  <c r="H80" i="19"/>
  <c r="I80" i="19"/>
  <c r="J80" i="19"/>
  <c r="K80" i="19"/>
  <c r="L80" i="19"/>
  <c r="M80" i="19"/>
  <c r="N80" i="19"/>
  <c r="O80" i="19"/>
  <c r="P80" i="19"/>
  <c r="Q80" i="19"/>
  <c r="R80" i="19"/>
  <c r="S80" i="19"/>
  <c r="T80" i="19"/>
  <c r="U80" i="19"/>
  <c r="V80" i="19"/>
  <c r="F81" i="19"/>
  <c r="G81" i="19"/>
  <c r="H81" i="19"/>
  <c r="I81" i="19"/>
  <c r="J81" i="19"/>
  <c r="K81" i="19"/>
  <c r="L81" i="19"/>
  <c r="M81" i="19"/>
  <c r="N81" i="19"/>
  <c r="O81" i="19"/>
  <c r="P81" i="19"/>
  <c r="Q81" i="19"/>
  <c r="R81" i="19"/>
  <c r="S81" i="19"/>
  <c r="T81" i="19"/>
  <c r="U81" i="19"/>
  <c r="V81" i="19"/>
  <c r="F82" i="19"/>
  <c r="G82" i="19"/>
  <c r="H82" i="19"/>
  <c r="I82" i="19"/>
  <c r="J82" i="19"/>
  <c r="K82" i="19"/>
  <c r="L82" i="19"/>
  <c r="M82" i="19"/>
  <c r="N82" i="19"/>
  <c r="O82" i="19"/>
  <c r="P82" i="19"/>
  <c r="Q82" i="19"/>
  <c r="R82" i="19"/>
  <c r="S82" i="19"/>
  <c r="T82" i="19"/>
  <c r="U82" i="19"/>
  <c r="V82" i="19"/>
  <c r="F83" i="19"/>
  <c r="G83" i="19"/>
  <c r="H83" i="19"/>
  <c r="I83" i="19"/>
  <c r="J83" i="19"/>
  <c r="K83" i="19"/>
  <c r="L83" i="19"/>
  <c r="M83" i="19"/>
  <c r="N83" i="19"/>
  <c r="O83" i="19"/>
  <c r="P83" i="19"/>
  <c r="Q83" i="19"/>
  <c r="R83" i="19"/>
  <c r="S83" i="19"/>
  <c r="T83" i="19"/>
  <c r="U83" i="19"/>
  <c r="V83" i="19"/>
  <c r="F84" i="19"/>
  <c r="G84" i="19"/>
  <c r="H84" i="19"/>
  <c r="I84" i="19"/>
  <c r="J84" i="19"/>
  <c r="K84" i="19"/>
  <c r="L84" i="19"/>
  <c r="M84" i="19"/>
  <c r="N84" i="19"/>
  <c r="O84" i="19"/>
  <c r="P84" i="19"/>
  <c r="Q84" i="19"/>
  <c r="R84" i="19"/>
  <c r="S84" i="19"/>
  <c r="T84" i="19"/>
  <c r="U84" i="19"/>
  <c r="V84" i="19"/>
  <c r="F85" i="19"/>
  <c r="G85" i="19"/>
  <c r="H85" i="19"/>
  <c r="I85" i="19"/>
  <c r="J85" i="19"/>
  <c r="K85" i="19"/>
  <c r="L85" i="19"/>
  <c r="M85" i="19"/>
  <c r="N85" i="19"/>
  <c r="O85" i="19"/>
  <c r="P85" i="19"/>
  <c r="Q85" i="19"/>
  <c r="R85" i="19"/>
  <c r="S85" i="19"/>
  <c r="T85" i="19"/>
  <c r="U85" i="19"/>
  <c r="V85" i="19"/>
  <c r="F86" i="19"/>
  <c r="G86" i="19"/>
  <c r="H86" i="19"/>
  <c r="I86" i="19"/>
  <c r="J86" i="19"/>
  <c r="K86" i="19"/>
  <c r="L86" i="19"/>
  <c r="M86" i="19"/>
  <c r="N86" i="19"/>
  <c r="O86" i="19"/>
  <c r="P86" i="19"/>
  <c r="Q86" i="19"/>
  <c r="R86" i="19"/>
  <c r="S86" i="19"/>
  <c r="T86" i="19"/>
  <c r="U86" i="19"/>
  <c r="V86" i="19"/>
  <c r="F87" i="19"/>
  <c r="G87" i="19"/>
  <c r="H87" i="19"/>
  <c r="I87" i="19"/>
  <c r="J87" i="19"/>
  <c r="K87" i="19"/>
  <c r="L87" i="19"/>
  <c r="M87" i="19"/>
  <c r="N87" i="19"/>
  <c r="O87" i="19"/>
  <c r="P87" i="19"/>
  <c r="Q87" i="19"/>
  <c r="R87" i="19"/>
  <c r="S87" i="19"/>
  <c r="T87" i="19"/>
  <c r="U87" i="19"/>
  <c r="V87" i="19"/>
  <c r="F88" i="19"/>
  <c r="G88" i="19"/>
  <c r="H88" i="19"/>
  <c r="I88" i="19"/>
  <c r="J88" i="19"/>
  <c r="K88" i="19"/>
  <c r="L88" i="19"/>
  <c r="M88" i="19"/>
  <c r="N88" i="19"/>
  <c r="O88" i="19"/>
  <c r="P88" i="19"/>
  <c r="Q88" i="19"/>
  <c r="R88" i="19"/>
  <c r="S88" i="19"/>
  <c r="T88" i="19"/>
  <c r="U88" i="19"/>
  <c r="V88" i="19"/>
  <c r="D6" i="7"/>
  <c r="E6" i="7"/>
  <c r="F6" i="7"/>
  <c r="G6" i="7"/>
  <c r="H6" i="7"/>
  <c r="I6" i="7"/>
  <c r="J6" i="7"/>
  <c r="K6" i="7"/>
  <c r="L6" i="7"/>
  <c r="M6" i="7"/>
  <c r="N6" i="7"/>
  <c r="O6" i="7"/>
  <c r="P6" i="7"/>
  <c r="Q6" i="7"/>
  <c r="R6" i="7"/>
  <c r="S6" i="7"/>
  <c r="T6" i="7"/>
  <c r="D7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D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D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D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D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D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D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D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D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D20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D21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D22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D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D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D24" i="21"/>
  <c r="E24" i="21"/>
  <c r="F24" i="21"/>
  <c r="G24" i="21"/>
  <c r="H24" i="21"/>
  <c r="I24" i="21"/>
  <c r="J24" i="21"/>
  <c r="K24" i="21"/>
  <c r="L24" i="21"/>
  <c r="M24" i="21"/>
  <c r="N24" i="21"/>
  <c r="O24" i="21"/>
  <c r="P24" i="21"/>
  <c r="Q24" i="21"/>
  <c r="R24" i="21"/>
  <c r="S24" i="21"/>
  <c r="D16" i="21"/>
  <c r="E16" i="21"/>
  <c r="F16" i="21"/>
  <c r="G16" i="21"/>
  <c r="H16" i="21"/>
  <c r="I16" i="21"/>
  <c r="J16" i="21"/>
  <c r="K16" i="21"/>
  <c r="L16" i="21"/>
  <c r="M16" i="21"/>
  <c r="N16" i="21"/>
  <c r="O16" i="21"/>
  <c r="P16" i="21"/>
  <c r="Q16" i="21"/>
  <c r="R16" i="21"/>
  <c r="S16" i="21"/>
  <c r="T16" i="21"/>
  <c r="D17" i="21"/>
  <c r="E17" i="21"/>
  <c r="F17" i="21"/>
  <c r="G17" i="21"/>
  <c r="H17" i="21"/>
  <c r="I17" i="21"/>
  <c r="J17" i="21"/>
  <c r="K17" i="21"/>
  <c r="L17" i="21"/>
  <c r="M17" i="21"/>
  <c r="N17" i="21"/>
  <c r="O17" i="21"/>
  <c r="P17" i="21"/>
  <c r="Q17" i="21"/>
  <c r="R17" i="21"/>
  <c r="S17" i="21"/>
  <c r="T17" i="21"/>
  <c r="D6" i="21"/>
  <c r="E6" i="21"/>
  <c r="F6" i="21"/>
  <c r="G6" i="21"/>
  <c r="H6" i="21"/>
  <c r="I6" i="21"/>
  <c r="J6" i="21"/>
  <c r="K6" i="21"/>
  <c r="L6" i="21"/>
  <c r="M6" i="21"/>
  <c r="N6" i="21"/>
  <c r="O6" i="21"/>
  <c r="P6" i="21"/>
  <c r="Q6" i="21"/>
  <c r="R6" i="21"/>
  <c r="S6" i="21"/>
  <c r="T6" i="21"/>
  <c r="D7" i="21"/>
  <c r="E7" i="21"/>
  <c r="F7" i="21"/>
  <c r="G7" i="21"/>
  <c r="H7" i="21"/>
  <c r="I7" i="21"/>
  <c r="J7" i="21"/>
  <c r="K7" i="21"/>
  <c r="L7" i="21"/>
  <c r="M7" i="21"/>
  <c r="N7" i="21"/>
  <c r="O7" i="21"/>
  <c r="P7" i="21"/>
  <c r="Q7" i="21"/>
  <c r="R7" i="21"/>
  <c r="S7" i="21"/>
  <c r="T7" i="21"/>
  <c r="D8" i="21"/>
  <c r="E8" i="21"/>
  <c r="F8" i="21"/>
  <c r="G8" i="21"/>
  <c r="H8" i="21"/>
  <c r="I8" i="21"/>
  <c r="J8" i="21"/>
  <c r="K8" i="21"/>
  <c r="L8" i="21"/>
  <c r="M8" i="21"/>
  <c r="N8" i="21"/>
  <c r="O8" i="21"/>
  <c r="P8" i="21"/>
  <c r="Q8" i="21"/>
  <c r="R8" i="21"/>
  <c r="S8" i="21"/>
  <c r="T8" i="21"/>
  <c r="D9" i="21"/>
  <c r="E9" i="21"/>
  <c r="F9" i="21"/>
  <c r="G9" i="21"/>
  <c r="H9" i="21"/>
  <c r="I9" i="21"/>
  <c r="J9" i="21"/>
  <c r="K9" i="21"/>
  <c r="L9" i="21"/>
  <c r="M9" i="21"/>
  <c r="N9" i="21"/>
  <c r="O9" i="21"/>
  <c r="P9" i="21"/>
  <c r="Q9" i="21"/>
  <c r="R9" i="21"/>
  <c r="S9" i="21"/>
  <c r="T9" i="21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D6" i="15"/>
  <c r="E6" i="15"/>
  <c r="F6" i="15"/>
  <c r="G6" i="15"/>
  <c r="H6" i="15"/>
  <c r="I6" i="15"/>
  <c r="J6" i="15"/>
  <c r="K6" i="15"/>
  <c r="L6" i="15"/>
  <c r="M6" i="15"/>
  <c r="N6" i="15"/>
  <c r="O6" i="15"/>
  <c r="P6" i="15"/>
  <c r="Q6" i="15"/>
  <c r="R6" i="15"/>
  <c r="S6" i="15"/>
  <c r="T6" i="15"/>
  <c r="U6" i="15"/>
  <c r="D7" i="15"/>
  <c r="E7" i="15"/>
  <c r="F7" i="15"/>
  <c r="G7" i="15"/>
  <c r="H7" i="15"/>
  <c r="I7" i="15"/>
  <c r="J7" i="15"/>
  <c r="K7" i="15"/>
  <c r="L7" i="15"/>
  <c r="M7" i="15"/>
  <c r="N7" i="15"/>
  <c r="O7" i="15"/>
  <c r="P7" i="15"/>
  <c r="Q7" i="15"/>
  <c r="R7" i="15"/>
  <c r="S7" i="15"/>
  <c r="T7" i="15"/>
  <c r="U7" i="15"/>
  <c r="D8" i="15"/>
  <c r="E8" i="15"/>
  <c r="F8" i="15"/>
  <c r="G8" i="15"/>
  <c r="H8" i="15"/>
  <c r="I8" i="15"/>
  <c r="J8" i="15"/>
  <c r="K8" i="15"/>
  <c r="L8" i="15"/>
  <c r="M8" i="15"/>
  <c r="N8" i="15"/>
  <c r="O8" i="15"/>
  <c r="P8" i="15"/>
  <c r="Q8" i="15"/>
  <c r="R8" i="15"/>
  <c r="S8" i="15"/>
  <c r="T8" i="15"/>
  <c r="U8" i="15"/>
  <c r="D9" i="15"/>
  <c r="E9" i="15"/>
  <c r="F9" i="15"/>
  <c r="G9" i="15"/>
  <c r="H9" i="15"/>
  <c r="I9" i="15"/>
  <c r="J9" i="15"/>
  <c r="K9" i="15"/>
  <c r="L9" i="15"/>
  <c r="M9" i="15"/>
  <c r="N9" i="15"/>
  <c r="O9" i="15"/>
  <c r="P9" i="15"/>
  <c r="Q9" i="15"/>
  <c r="R9" i="15"/>
  <c r="S9" i="15"/>
  <c r="T9" i="15"/>
  <c r="U9" i="15"/>
  <c r="D10" i="15"/>
  <c r="E10" i="15"/>
  <c r="F10" i="15"/>
  <c r="G10" i="15"/>
  <c r="H10" i="15"/>
  <c r="I10" i="15"/>
  <c r="J10" i="15"/>
  <c r="K10" i="15"/>
  <c r="L10" i="15"/>
  <c r="M10" i="15"/>
  <c r="N10" i="15"/>
  <c r="O10" i="15"/>
  <c r="P10" i="15"/>
  <c r="Q10" i="15"/>
  <c r="R10" i="15"/>
  <c r="S10" i="15"/>
  <c r="T10" i="15"/>
  <c r="U10" i="15"/>
  <c r="D11" i="15"/>
  <c r="E11" i="15"/>
  <c r="F11" i="15"/>
  <c r="G11" i="15"/>
  <c r="H11" i="15"/>
  <c r="I11" i="15"/>
  <c r="J11" i="15"/>
  <c r="K11" i="15"/>
  <c r="L11" i="15"/>
  <c r="M11" i="15"/>
  <c r="N11" i="15"/>
  <c r="O11" i="15"/>
  <c r="P11" i="15"/>
  <c r="Q11" i="15"/>
  <c r="R11" i="15"/>
  <c r="S11" i="15"/>
  <c r="T11" i="15"/>
  <c r="U11" i="15"/>
  <c r="D12" i="15"/>
  <c r="E12" i="15"/>
  <c r="F12" i="15"/>
  <c r="G12" i="15"/>
  <c r="H12" i="15"/>
  <c r="I12" i="15"/>
  <c r="J12" i="15"/>
  <c r="K12" i="15"/>
  <c r="L12" i="15"/>
  <c r="M12" i="15"/>
  <c r="N12" i="15"/>
  <c r="O12" i="15"/>
  <c r="P12" i="15"/>
  <c r="Q12" i="15"/>
  <c r="R12" i="15"/>
  <c r="S12" i="15"/>
  <c r="T12" i="15"/>
  <c r="U12" i="15"/>
  <c r="D13" i="15"/>
  <c r="E13" i="15"/>
  <c r="F13" i="15"/>
  <c r="G13" i="15"/>
  <c r="H13" i="15"/>
  <c r="I13" i="15"/>
  <c r="J13" i="15"/>
  <c r="K13" i="15"/>
  <c r="L13" i="15"/>
  <c r="M13" i="15"/>
  <c r="N13" i="15"/>
  <c r="O13" i="15"/>
  <c r="P13" i="15"/>
  <c r="Q13" i="15"/>
  <c r="R13" i="15"/>
  <c r="S13" i="15"/>
  <c r="T13" i="15"/>
  <c r="U13" i="15"/>
  <c r="D14" i="15"/>
  <c r="E14" i="15"/>
  <c r="F14" i="15"/>
  <c r="G14" i="15"/>
  <c r="H14" i="15"/>
  <c r="I14" i="15"/>
  <c r="J14" i="15"/>
  <c r="K14" i="15"/>
  <c r="L14" i="15"/>
  <c r="M14" i="15"/>
  <c r="N14" i="15"/>
  <c r="O14" i="15"/>
  <c r="P14" i="15"/>
  <c r="Q14" i="15"/>
  <c r="R14" i="15"/>
  <c r="S14" i="15"/>
  <c r="T14" i="15"/>
  <c r="U14" i="15"/>
  <c r="D15" i="15"/>
  <c r="E15" i="15"/>
  <c r="F15" i="15"/>
  <c r="G15" i="15"/>
  <c r="H15" i="15"/>
  <c r="I15" i="15"/>
  <c r="J15" i="15"/>
  <c r="K15" i="15"/>
  <c r="L15" i="15"/>
  <c r="M15" i="15"/>
  <c r="N15" i="15"/>
  <c r="O15" i="15"/>
  <c r="P15" i="15"/>
  <c r="Q15" i="15"/>
  <c r="R15" i="15"/>
  <c r="S15" i="15"/>
  <c r="T15" i="15"/>
  <c r="U15" i="15"/>
  <c r="D16" i="15"/>
  <c r="E16" i="15"/>
  <c r="F16" i="15"/>
  <c r="G16" i="15"/>
  <c r="H16" i="15"/>
  <c r="I16" i="15"/>
  <c r="J16" i="15"/>
  <c r="K16" i="15"/>
  <c r="L16" i="15"/>
  <c r="M16" i="15"/>
  <c r="N16" i="15"/>
  <c r="O16" i="15"/>
  <c r="P16" i="15"/>
  <c r="Q16" i="15"/>
  <c r="R16" i="15"/>
  <c r="S16" i="15"/>
  <c r="T16" i="15"/>
  <c r="U16" i="15"/>
  <c r="D17" i="15"/>
  <c r="E17" i="15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D18" i="15"/>
  <c r="E18" i="15"/>
  <c r="F18" i="15"/>
  <c r="G18" i="15"/>
  <c r="H18" i="15"/>
  <c r="I18" i="15"/>
  <c r="J18" i="15"/>
  <c r="K18" i="15"/>
  <c r="L18" i="15"/>
  <c r="M18" i="15"/>
  <c r="N18" i="15"/>
  <c r="O18" i="15"/>
  <c r="P18" i="15"/>
  <c r="Q18" i="15"/>
  <c r="R18" i="15"/>
  <c r="S18" i="15"/>
  <c r="T18" i="15"/>
  <c r="U18" i="15"/>
  <c r="D19" i="15"/>
  <c r="E19" i="15"/>
  <c r="F19" i="15"/>
  <c r="G19" i="15"/>
  <c r="H19" i="15"/>
  <c r="I19" i="15"/>
  <c r="J19" i="15"/>
  <c r="K19" i="15"/>
  <c r="L19" i="15"/>
  <c r="M19" i="15"/>
  <c r="N19" i="15"/>
  <c r="O19" i="15"/>
  <c r="P19" i="15"/>
  <c r="Q19" i="15"/>
  <c r="R19" i="15"/>
  <c r="S19" i="15"/>
  <c r="T19" i="15"/>
  <c r="U19" i="15"/>
  <c r="D20" i="15"/>
  <c r="E20" i="15"/>
  <c r="F20" i="15"/>
  <c r="G20" i="15"/>
  <c r="H20" i="15"/>
  <c r="I20" i="15"/>
  <c r="J20" i="15"/>
  <c r="K20" i="15"/>
  <c r="L20" i="15"/>
  <c r="M20" i="15"/>
  <c r="N20" i="15"/>
  <c r="O20" i="15"/>
  <c r="P20" i="15"/>
  <c r="Q20" i="15"/>
  <c r="R20" i="15"/>
  <c r="S20" i="15"/>
  <c r="T20" i="15"/>
  <c r="U20" i="15"/>
  <c r="D21" i="15"/>
  <c r="E21" i="15"/>
  <c r="F21" i="15"/>
  <c r="G21" i="15"/>
  <c r="H21" i="15"/>
  <c r="I21" i="15"/>
  <c r="J21" i="15"/>
  <c r="K21" i="15"/>
  <c r="L21" i="15"/>
  <c r="M21" i="15"/>
  <c r="N21" i="15"/>
  <c r="O21" i="15"/>
  <c r="P21" i="15"/>
  <c r="Q21" i="15"/>
  <c r="R21" i="15"/>
  <c r="S21" i="15"/>
  <c r="T21" i="15"/>
  <c r="U21" i="15"/>
  <c r="D22" i="15"/>
  <c r="E22" i="15"/>
  <c r="F22" i="15"/>
  <c r="G22" i="15"/>
  <c r="H22" i="15"/>
  <c r="I22" i="15"/>
  <c r="J22" i="15"/>
  <c r="K22" i="15"/>
  <c r="L22" i="15"/>
  <c r="M22" i="15"/>
  <c r="N22" i="15"/>
  <c r="O22" i="15"/>
  <c r="P22" i="15"/>
  <c r="Q22" i="15"/>
  <c r="R22" i="15"/>
  <c r="S22" i="15"/>
  <c r="T22" i="15"/>
  <c r="U22" i="15"/>
  <c r="D23" i="15"/>
  <c r="E23" i="15"/>
  <c r="F23" i="15"/>
  <c r="G23" i="15"/>
  <c r="H23" i="15"/>
  <c r="I23" i="15"/>
  <c r="J23" i="15"/>
  <c r="K23" i="15"/>
  <c r="L23" i="15"/>
  <c r="M23" i="15"/>
  <c r="N23" i="15"/>
  <c r="O23" i="15"/>
  <c r="P23" i="15"/>
  <c r="Q23" i="15"/>
  <c r="R23" i="15"/>
  <c r="S23" i="15"/>
  <c r="T23" i="15"/>
  <c r="U23" i="15"/>
  <c r="D24" i="15"/>
  <c r="E24" i="15"/>
  <c r="F24" i="15"/>
  <c r="G24" i="15"/>
  <c r="H24" i="15"/>
  <c r="I24" i="15"/>
  <c r="J24" i="15"/>
  <c r="K24" i="15"/>
  <c r="L24" i="15"/>
  <c r="M24" i="15"/>
  <c r="N24" i="15"/>
  <c r="O24" i="15"/>
  <c r="P24" i="15"/>
  <c r="Q24" i="15"/>
  <c r="R24" i="15"/>
  <c r="S24" i="15"/>
  <c r="T24" i="15"/>
  <c r="U24" i="15"/>
  <c r="D25" i="15"/>
  <c r="E25" i="15"/>
  <c r="F25" i="15"/>
  <c r="G25" i="15"/>
  <c r="H25" i="15"/>
  <c r="I25" i="15"/>
  <c r="J25" i="15"/>
  <c r="K25" i="15"/>
  <c r="L25" i="15"/>
  <c r="M25" i="15"/>
  <c r="N25" i="15"/>
  <c r="O25" i="15"/>
  <c r="P25" i="15"/>
  <c r="Q25" i="15"/>
  <c r="R25" i="15"/>
  <c r="S25" i="15"/>
  <c r="T25" i="15"/>
  <c r="U25" i="15"/>
  <c r="D26" i="15"/>
  <c r="E26" i="15"/>
  <c r="F26" i="15"/>
  <c r="G26" i="15"/>
  <c r="H26" i="15"/>
  <c r="I26" i="15"/>
  <c r="J26" i="15"/>
  <c r="K26" i="15"/>
  <c r="L26" i="15"/>
  <c r="M26" i="15"/>
  <c r="N26" i="15"/>
  <c r="O26" i="15"/>
  <c r="P26" i="15"/>
  <c r="Q26" i="15"/>
  <c r="R26" i="15"/>
  <c r="S26" i="15"/>
  <c r="T26" i="15"/>
  <c r="U26" i="15"/>
  <c r="D27" i="15"/>
  <c r="E27" i="15"/>
  <c r="F27" i="15"/>
  <c r="G27" i="15"/>
  <c r="H27" i="15"/>
  <c r="I27" i="15"/>
  <c r="J27" i="15"/>
  <c r="K27" i="15"/>
  <c r="L27" i="15"/>
  <c r="M27" i="15"/>
  <c r="N27" i="15"/>
  <c r="O27" i="15"/>
  <c r="P27" i="15"/>
  <c r="Q27" i="15"/>
  <c r="R27" i="15"/>
  <c r="S27" i="15"/>
  <c r="T27" i="15"/>
  <c r="U27" i="15"/>
  <c r="D28" i="15"/>
  <c r="E28" i="15"/>
  <c r="F28" i="15"/>
  <c r="G28" i="15"/>
  <c r="H28" i="15"/>
  <c r="I28" i="15"/>
  <c r="J28" i="15"/>
  <c r="K28" i="15"/>
  <c r="L28" i="15"/>
  <c r="M28" i="15"/>
  <c r="N28" i="15"/>
  <c r="O28" i="15"/>
  <c r="P28" i="15"/>
  <c r="Q28" i="15"/>
  <c r="R28" i="15"/>
  <c r="S28" i="15"/>
  <c r="T28" i="15"/>
  <c r="U28" i="15"/>
  <c r="D29" i="15"/>
  <c r="E29" i="15"/>
  <c r="F29" i="15"/>
  <c r="G29" i="15"/>
  <c r="H29" i="15"/>
  <c r="I29" i="15"/>
  <c r="J29" i="15"/>
  <c r="K29" i="15"/>
  <c r="L29" i="15"/>
  <c r="M29" i="15"/>
  <c r="N29" i="15"/>
  <c r="O29" i="15"/>
  <c r="P29" i="15"/>
  <c r="Q29" i="15"/>
  <c r="R29" i="15"/>
  <c r="S29" i="15"/>
  <c r="T29" i="15"/>
  <c r="U29" i="15"/>
  <c r="D30" i="15"/>
  <c r="E30" i="15"/>
  <c r="F30" i="15"/>
  <c r="G30" i="15"/>
  <c r="H30" i="15"/>
  <c r="I30" i="15"/>
  <c r="J30" i="15"/>
  <c r="K30" i="15"/>
  <c r="L30" i="15"/>
  <c r="M30" i="15"/>
  <c r="N30" i="15"/>
  <c r="O30" i="15"/>
  <c r="P30" i="15"/>
  <c r="Q30" i="15"/>
  <c r="R30" i="15"/>
  <c r="S30" i="15"/>
  <c r="T30" i="15"/>
  <c r="U30" i="15"/>
  <c r="D31" i="15"/>
  <c r="E31" i="15"/>
  <c r="F31" i="15"/>
  <c r="G31" i="15"/>
  <c r="H31" i="15"/>
  <c r="I31" i="15"/>
  <c r="J31" i="15"/>
  <c r="K31" i="15"/>
  <c r="L31" i="15"/>
  <c r="M31" i="15"/>
  <c r="N31" i="15"/>
  <c r="O31" i="15"/>
  <c r="P31" i="15"/>
  <c r="Q31" i="15"/>
  <c r="R31" i="15"/>
  <c r="S31" i="15"/>
  <c r="T31" i="15"/>
  <c r="U31" i="15"/>
  <c r="D32" i="15"/>
  <c r="E32" i="15"/>
  <c r="F32" i="15"/>
  <c r="G32" i="15"/>
  <c r="H32" i="15"/>
  <c r="I32" i="15"/>
  <c r="J32" i="15"/>
  <c r="K32" i="15"/>
  <c r="L32" i="15"/>
  <c r="M32" i="15"/>
  <c r="N32" i="15"/>
  <c r="O32" i="15"/>
  <c r="P32" i="15"/>
  <c r="Q32" i="15"/>
  <c r="R32" i="15"/>
  <c r="S32" i="15"/>
  <c r="T32" i="15"/>
  <c r="U32" i="15"/>
  <c r="D33" i="15"/>
  <c r="E33" i="15"/>
  <c r="F33" i="15"/>
  <c r="G33" i="15"/>
  <c r="H33" i="15"/>
  <c r="I33" i="15"/>
  <c r="J33" i="15"/>
  <c r="K33" i="15"/>
  <c r="L33" i="15"/>
  <c r="M33" i="15"/>
  <c r="N33" i="15"/>
  <c r="O33" i="15"/>
  <c r="P33" i="15"/>
  <c r="Q33" i="15"/>
  <c r="R33" i="15"/>
  <c r="S33" i="15"/>
  <c r="T33" i="15"/>
  <c r="U33" i="15"/>
  <c r="D34" i="15"/>
  <c r="E34" i="15"/>
  <c r="F34" i="15"/>
  <c r="G34" i="15"/>
  <c r="H34" i="15"/>
  <c r="I34" i="15"/>
  <c r="J34" i="15"/>
  <c r="K34" i="15"/>
  <c r="L34" i="15"/>
  <c r="M34" i="15"/>
  <c r="N34" i="15"/>
  <c r="O34" i="15"/>
  <c r="P34" i="15"/>
  <c r="Q34" i="15"/>
  <c r="R34" i="15"/>
  <c r="S34" i="15"/>
  <c r="T34" i="15"/>
  <c r="U34" i="15"/>
  <c r="D35" i="15"/>
  <c r="E35" i="15"/>
  <c r="F35" i="15"/>
  <c r="G35" i="15"/>
  <c r="H35" i="15"/>
  <c r="I35" i="15"/>
  <c r="J35" i="15"/>
  <c r="K35" i="15"/>
  <c r="L35" i="15"/>
  <c r="M35" i="15"/>
  <c r="N35" i="15"/>
  <c r="O35" i="15"/>
  <c r="P35" i="15"/>
  <c r="Q35" i="15"/>
  <c r="R35" i="15"/>
  <c r="S35" i="15"/>
  <c r="T35" i="15"/>
  <c r="U35" i="15"/>
  <c r="D36" i="15"/>
  <c r="E36" i="15"/>
  <c r="F36" i="15"/>
  <c r="G36" i="15"/>
  <c r="H36" i="15"/>
  <c r="I36" i="15"/>
  <c r="J36" i="15"/>
  <c r="K36" i="15"/>
  <c r="L36" i="15"/>
  <c r="M36" i="15"/>
  <c r="N36" i="15"/>
  <c r="O36" i="15"/>
  <c r="P36" i="15"/>
  <c r="Q36" i="15"/>
  <c r="R36" i="15"/>
  <c r="S36" i="15"/>
  <c r="T36" i="15"/>
  <c r="U36" i="15"/>
  <c r="D37" i="15"/>
  <c r="E37" i="15"/>
  <c r="F37" i="15"/>
  <c r="G37" i="15"/>
  <c r="H37" i="15"/>
  <c r="I37" i="15"/>
  <c r="J37" i="15"/>
  <c r="K37" i="15"/>
  <c r="L37" i="15"/>
  <c r="M37" i="15"/>
  <c r="N37" i="15"/>
  <c r="O37" i="15"/>
  <c r="P37" i="15"/>
  <c r="Q37" i="15"/>
  <c r="R37" i="15"/>
  <c r="S37" i="15"/>
  <c r="T37" i="15"/>
  <c r="U37" i="15"/>
  <c r="D38" i="15"/>
  <c r="E38" i="15"/>
  <c r="F38" i="15"/>
  <c r="G38" i="15"/>
  <c r="H38" i="15"/>
  <c r="I38" i="15"/>
  <c r="J38" i="15"/>
  <c r="K38" i="15"/>
  <c r="L38" i="15"/>
  <c r="M38" i="15"/>
  <c r="N38" i="15"/>
  <c r="O38" i="15"/>
  <c r="P38" i="15"/>
  <c r="Q38" i="15"/>
  <c r="R38" i="15"/>
  <c r="S38" i="15"/>
  <c r="T38" i="15"/>
  <c r="U38" i="15"/>
  <c r="D39" i="15"/>
  <c r="E39" i="15"/>
  <c r="F39" i="15"/>
  <c r="G39" i="15"/>
  <c r="H39" i="15"/>
  <c r="I39" i="15"/>
  <c r="J39" i="15"/>
  <c r="K39" i="15"/>
  <c r="L39" i="15"/>
  <c r="M39" i="15"/>
  <c r="N39" i="15"/>
  <c r="O39" i="15"/>
  <c r="P39" i="15"/>
  <c r="Q39" i="15"/>
  <c r="R39" i="15"/>
  <c r="S39" i="15"/>
  <c r="T39" i="15"/>
  <c r="U39" i="15"/>
  <c r="D40" i="15"/>
  <c r="E40" i="15"/>
  <c r="F40" i="15"/>
  <c r="G40" i="15"/>
  <c r="H40" i="15"/>
  <c r="I40" i="15"/>
  <c r="J40" i="15"/>
  <c r="K40" i="15"/>
  <c r="L40" i="15"/>
  <c r="M40" i="15"/>
  <c r="N40" i="15"/>
  <c r="O40" i="15"/>
  <c r="P40" i="15"/>
  <c r="Q40" i="15"/>
  <c r="R40" i="15"/>
  <c r="S40" i="15"/>
  <c r="T40" i="15"/>
  <c r="U40" i="15"/>
  <c r="D41" i="15"/>
  <c r="E41" i="15"/>
  <c r="F41" i="15"/>
  <c r="G41" i="15"/>
  <c r="H41" i="15"/>
  <c r="I41" i="15"/>
  <c r="J41" i="15"/>
  <c r="K41" i="15"/>
  <c r="L41" i="15"/>
  <c r="M41" i="15"/>
  <c r="N41" i="15"/>
  <c r="O41" i="15"/>
  <c r="P41" i="15"/>
  <c r="Q41" i="15"/>
  <c r="R41" i="15"/>
  <c r="S41" i="15"/>
  <c r="T41" i="15"/>
  <c r="U41" i="15"/>
  <c r="D42" i="15"/>
  <c r="E42" i="15"/>
  <c r="F42" i="15"/>
  <c r="G42" i="15"/>
  <c r="H42" i="15"/>
  <c r="I42" i="15"/>
  <c r="J42" i="15"/>
  <c r="K42" i="15"/>
  <c r="L42" i="15"/>
  <c r="M42" i="15"/>
  <c r="N42" i="15"/>
  <c r="O42" i="15"/>
  <c r="P42" i="15"/>
  <c r="Q42" i="15"/>
  <c r="R42" i="15"/>
  <c r="S42" i="15"/>
  <c r="T42" i="15"/>
  <c r="U42" i="15"/>
  <c r="D43" i="15"/>
  <c r="E43" i="15"/>
  <c r="F43" i="15"/>
  <c r="G43" i="15"/>
  <c r="H43" i="15"/>
  <c r="I43" i="15"/>
  <c r="J43" i="15"/>
  <c r="K43" i="15"/>
  <c r="L43" i="15"/>
  <c r="M43" i="15"/>
  <c r="N43" i="15"/>
  <c r="O43" i="15"/>
  <c r="P43" i="15"/>
  <c r="Q43" i="15"/>
  <c r="R43" i="15"/>
  <c r="S43" i="15"/>
  <c r="T43" i="15"/>
  <c r="U43" i="15"/>
  <c r="D44" i="15"/>
  <c r="E44" i="15"/>
  <c r="F44" i="15"/>
  <c r="G44" i="15"/>
  <c r="H44" i="15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D45" i="15"/>
  <c r="E45" i="15"/>
  <c r="F45" i="15"/>
  <c r="G45" i="15"/>
  <c r="H45" i="15"/>
  <c r="I45" i="15"/>
  <c r="J45" i="15"/>
  <c r="K45" i="15"/>
  <c r="L45" i="15"/>
  <c r="M45" i="15"/>
  <c r="N45" i="15"/>
  <c r="O45" i="15"/>
  <c r="P45" i="15"/>
  <c r="Q45" i="15"/>
  <c r="R45" i="15"/>
  <c r="S45" i="15"/>
  <c r="T45" i="15"/>
  <c r="U45" i="15"/>
  <c r="D46" i="15"/>
  <c r="E46" i="15"/>
  <c r="F46" i="15"/>
  <c r="G46" i="15"/>
  <c r="H46" i="15"/>
  <c r="I46" i="15"/>
  <c r="J46" i="15"/>
  <c r="K46" i="15"/>
  <c r="L46" i="15"/>
  <c r="M46" i="15"/>
  <c r="N46" i="15"/>
  <c r="O46" i="15"/>
  <c r="P46" i="15"/>
  <c r="Q46" i="15"/>
  <c r="R46" i="15"/>
  <c r="S46" i="15"/>
  <c r="T46" i="15"/>
  <c r="U46" i="15"/>
  <c r="D47" i="15"/>
  <c r="E47" i="15"/>
  <c r="F47" i="15"/>
  <c r="G47" i="15"/>
  <c r="H47" i="15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D48" i="15"/>
  <c r="E48" i="15"/>
  <c r="F48" i="15"/>
  <c r="G48" i="15"/>
  <c r="H48" i="15"/>
  <c r="I48" i="15"/>
  <c r="J48" i="15"/>
  <c r="K48" i="15"/>
  <c r="L48" i="15"/>
  <c r="M48" i="15"/>
  <c r="N48" i="15"/>
  <c r="O48" i="15"/>
  <c r="P48" i="15"/>
  <c r="Q48" i="15"/>
  <c r="R48" i="15"/>
  <c r="S48" i="15"/>
  <c r="T48" i="15"/>
  <c r="U48" i="15"/>
  <c r="D49" i="15"/>
  <c r="E49" i="15"/>
  <c r="F49" i="15"/>
  <c r="G49" i="15"/>
  <c r="H49" i="15"/>
  <c r="I49" i="15"/>
  <c r="J49" i="15"/>
  <c r="K49" i="15"/>
  <c r="L49" i="15"/>
  <c r="M49" i="15"/>
  <c r="N49" i="15"/>
  <c r="O49" i="15"/>
  <c r="P49" i="15"/>
  <c r="Q49" i="15"/>
  <c r="R49" i="15"/>
  <c r="S49" i="15"/>
  <c r="T49" i="15"/>
  <c r="U49" i="15"/>
  <c r="D50" i="15"/>
  <c r="E50" i="15"/>
  <c r="F50" i="15"/>
  <c r="G50" i="15"/>
  <c r="H50" i="15"/>
  <c r="I50" i="15"/>
  <c r="J50" i="15"/>
  <c r="K50" i="15"/>
  <c r="L50" i="15"/>
  <c r="M50" i="15"/>
  <c r="N50" i="15"/>
  <c r="O50" i="15"/>
  <c r="P50" i="15"/>
  <c r="Q50" i="15"/>
  <c r="R50" i="15"/>
  <c r="S50" i="15"/>
  <c r="T50" i="15"/>
  <c r="U50" i="15"/>
  <c r="D51" i="15"/>
  <c r="E51" i="15"/>
  <c r="F51" i="15"/>
  <c r="G51" i="15"/>
  <c r="H51" i="15"/>
  <c r="I51" i="15"/>
  <c r="J51" i="15"/>
  <c r="K51" i="15"/>
  <c r="L51" i="15"/>
  <c r="M51" i="15"/>
  <c r="N51" i="15"/>
  <c r="O51" i="15"/>
  <c r="P51" i="15"/>
  <c r="Q51" i="15"/>
  <c r="R51" i="15"/>
  <c r="S51" i="15"/>
  <c r="T51" i="15"/>
  <c r="U51" i="15"/>
  <c r="D52" i="15"/>
  <c r="E52" i="15"/>
  <c r="F52" i="15"/>
  <c r="G52" i="15"/>
  <c r="H52" i="15"/>
  <c r="I52" i="15"/>
  <c r="J52" i="15"/>
  <c r="K52" i="15"/>
  <c r="L52" i="15"/>
  <c r="M52" i="15"/>
  <c r="N52" i="15"/>
  <c r="O52" i="15"/>
  <c r="P52" i="15"/>
  <c r="Q52" i="15"/>
  <c r="R52" i="15"/>
  <c r="S52" i="15"/>
  <c r="T52" i="15"/>
  <c r="U52" i="15"/>
  <c r="D6" i="16"/>
  <c r="E6" i="16"/>
  <c r="F6" i="16"/>
  <c r="G6" i="16"/>
  <c r="H6" i="16"/>
  <c r="I6" i="16"/>
  <c r="J6" i="16"/>
  <c r="K6" i="16"/>
  <c r="L6" i="16"/>
  <c r="M6" i="16"/>
  <c r="N6" i="16"/>
  <c r="O6" i="16"/>
  <c r="P6" i="16"/>
  <c r="Q6" i="16"/>
  <c r="R6" i="16"/>
  <c r="S6" i="16"/>
  <c r="T6" i="16"/>
  <c r="D7" i="16"/>
  <c r="E7" i="16"/>
  <c r="F7" i="16"/>
  <c r="G7" i="16"/>
  <c r="H7" i="16"/>
  <c r="I7" i="16"/>
  <c r="J7" i="16"/>
  <c r="K7" i="16"/>
  <c r="L7" i="16"/>
  <c r="M7" i="16"/>
  <c r="N7" i="16"/>
  <c r="O7" i="16"/>
  <c r="P7" i="16"/>
  <c r="Q7" i="16"/>
  <c r="R7" i="16"/>
  <c r="S7" i="16"/>
  <c r="T7" i="16"/>
  <c r="D8" i="16"/>
  <c r="E8" i="16"/>
  <c r="F8" i="16"/>
  <c r="G8" i="16"/>
  <c r="H8" i="16"/>
  <c r="I8" i="16"/>
  <c r="J8" i="16"/>
  <c r="K8" i="16"/>
  <c r="L8" i="16"/>
  <c r="M8" i="16"/>
  <c r="N8" i="16"/>
  <c r="O8" i="16"/>
  <c r="P8" i="16"/>
  <c r="Q8" i="16"/>
  <c r="R8" i="16"/>
  <c r="S8" i="16"/>
  <c r="T8" i="16"/>
  <c r="D9" i="16"/>
  <c r="E9" i="16"/>
  <c r="F9" i="16"/>
  <c r="G9" i="16"/>
  <c r="H9" i="16"/>
  <c r="I9" i="16"/>
  <c r="J9" i="16"/>
  <c r="K9" i="16"/>
  <c r="L9" i="16"/>
  <c r="M9" i="16"/>
  <c r="N9" i="16"/>
  <c r="O9" i="16"/>
  <c r="P9" i="16"/>
  <c r="Q9" i="16"/>
  <c r="R9" i="16"/>
  <c r="S9" i="16"/>
  <c r="T9" i="16"/>
  <c r="D10" i="16"/>
  <c r="E10" i="16"/>
  <c r="F10" i="16"/>
  <c r="G10" i="16"/>
  <c r="H10" i="16"/>
  <c r="I10" i="16"/>
  <c r="J10" i="16"/>
  <c r="K10" i="16"/>
  <c r="L10" i="16"/>
  <c r="M10" i="16"/>
  <c r="N10" i="16"/>
  <c r="O10" i="16"/>
  <c r="P10" i="16"/>
  <c r="Q10" i="16"/>
  <c r="R10" i="16"/>
  <c r="S10" i="16"/>
  <c r="T10" i="16"/>
  <c r="D11" i="16"/>
  <c r="E11" i="16"/>
  <c r="F11" i="16"/>
  <c r="G11" i="16"/>
  <c r="H11" i="16"/>
  <c r="I11" i="16"/>
  <c r="J11" i="16"/>
  <c r="K11" i="16"/>
  <c r="L11" i="16"/>
  <c r="M11" i="16"/>
  <c r="N11" i="16"/>
  <c r="O11" i="16"/>
  <c r="P11" i="16"/>
  <c r="Q11" i="16"/>
  <c r="R11" i="16"/>
  <c r="S11" i="16"/>
  <c r="T11" i="16"/>
  <c r="D12" i="16"/>
  <c r="E12" i="16"/>
  <c r="F12" i="16"/>
  <c r="G12" i="16"/>
  <c r="H12" i="16"/>
  <c r="I12" i="16"/>
  <c r="J12" i="16"/>
  <c r="K12" i="16"/>
  <c r="L12" i="16"/>
  <c r="M12" i="16"/>
  <c r="N12" i="16"/>
  <c r="O12" i="16"/>
  <c r="P12" i="16"/>
  <c r="Q12" i="16"/>
  <c r="R12" i="16"/>
  <c r="S12" i="16"/>
  <c r="T12" i="16"/>
  <c r="D13" i="16"/>
  <c r="E13" i="16"/>
  <c r="F13" i="16"/>
  <c r="G13" i="16"/>
  <c r="H13" i="16"/>
  <c r="I13" i="16"/>
  <c r="J13" i="16"/>
  <c r="K13" i="16"/>
  <c r="L13" i="16"/>
  <c r="M13" i="16"/>
  <c r="N13" i="16"/>
  <c r="O13" i="16"/>
  <c r="P13" i="16"/>
  <c r="Q13" i="16"/>
  <c r="R13" i="16"/>
  <c r="S13" i="16"/>
  <c r="T13" i="16"/>
  <c r="D14" i="16"/>
  <c r="E14" i="16"/>
  <c r="F14" i="16"/>
  <c r="G14" i="16"/>
  <c r="H14" i="16"/>
  <c r="I14" i="16"/>
  <c r="J14" i="16"/>
  <c r="K14" i="16"/>
  <c r="L14" i="16"/>
  <c r="M14" i="16"/>
  <c r="N14" i="16"/>
  <c r="O14" i="16"/>
  <c r="P14" i="16"/>
  <c r="Q14" i="16"/>
  <c r="R14" i="16"/>
  <c r="S14" i="16"/>
  <c r="T14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Q15" i="16"/>
  <c r="R15" i="16"/>
  <c r="S15" i="16"/>
  <c r="T15" i="16"/>
  <c r="D16" i="16"/>
  <c r="E16" i="16"/>
  <c r="F16" i="16"/>
  <c r="G16" i="16"/>
  <c r="H16" i="16"/>
  <c r="I16" i="16"/>
  <c r="J16" i="16"/>
  <c r="K16" i="16"/>
  <c r="L16" i="16"/>
  <c r="M16" i="16"/>
  <c r="N16" i="16"/>
  <c r="O16" i="16"/>
  <c r="P16" i="16"/>
  <c r="Q16" i="16"/>
  <c r="R16" i="16"/>
  <c r="S16" i="16"/>
  <c r="T16" i="16"/>
  <c r="D17" i="16"/>
  <c r="E17" i="16"/>
  <c r="F17" i="16"/>
  <c r="G17" i="16"/>
  <c r="H17" i="16"/>
  <c r="I17" i="16"/>
  <c r="J17" i="16"/>
  <c r="K17" i="16"/>
  <c r="L17" i="16"/>
  <c r="M17" i="16"/>
  <c r="N17" i="16"/>
  <c r="O17" i="16"/>
  <c r="P17" i="16"/>
  <c r="Q17" i="16"/>
  <c r="R17" i="16"/>
  <c r="S17" i="16"/>
  <c r="T17" i="16"/>
  <c r="D18" i="16"/>
  <c r="E18" i="16"/>
  <c r="F18" i="16"/>
  <c r="G18" i="16"/>
  <c r="H18" i="16"/>
  <c r="I18" i="16"/>
  <c r="J18" i="16"/>
  <c r="K18" i="16"/>
  <c r="L18" i="16"/>
  <c r="M18" i="16"/>
  <c r="N18" i="16"/>
  <c r="O18" i="16"/>
  <c r="P18" i="16"/>
  <c r="Q18" i="16"/>
  <c r="R18" i="16"/>
  <c r="S18" i="16"/>
  <c r="T18" i="16"/>
  <c r="D19" i="16"/>
  <c r="E19" i="16"/>
  <c r="F19" i="16"/>
  <c r="G19" i="16"/>
  <c r="H19" i="16"/>
  <c r="I19" i="16"/>
  <c r="J19" i="16"/>
  <c r="K19" i="16"/>
  <c r="L19" i="16"/>
  <c r="M19" i="16"/>
  <c r="N19" i="16"/>
  <c r="O19" i="16"/>
  <c r="P19" i="16"/>
  <c r="Q19" i="16"/>
  <c r="R19" i="16"/>
  <c r="S19" i="16"/>
  <c r="T19" i="16"/>
  <c r="D20" i="16"/>
  <c r="E20" i="16"/>
  <c r="F20" i="16"/>
  <c r="G20" i="16"/>
  <c r="H20" i="16"/>
  <c r="I20" i="16"/>
  <c r="J20" i="16"/>
  <c r="K20" i="16"/>
  <c r="L20" i="16"/>
  <c r="M20" i="16"/>
  <c r="N20" i="16"/>
  <c r="O20" i="16"/>
  <c r="P20" i="16"/>
  <c r="Q20" i="16"/>
  <c r="R20" i="16"/>
  <c r="S20" i="16"/>
  <c r="T20" i="16"/>
  <c r="D21" i="16"/>
  <c r="E21" i="16"/>
  <c r="F21" i="16"/>
  <c r="G21" i="16"/>
  <c r="H21" i="16"/>
  <c r="I21" i="16"/>
  <c r="J21" i="16"/>
  <c r="K21" i="16"/>
  <c r="L21" i="16"/>
  <c r="M21" i="16"/>
  <c r="N21" i="16"/>
  <c r="O21" i="16"/>
  <c r="P21" i="16"/>
  <c r="Q21" i="16"/>
  <c r="R21" i="16"/>
  <c r="S21" i="16"/>
  <c r="T21" i="16"/>
  <c r="D22" i="16"/>
  <c r="E22" i="16"/>
  <c r="F22" i="16"/>
  <c r="G22" i="16"/>
  <c r="H22" i="16"/>
  <c r="I22" i="16"/>
  <c r="J22" i="16"/>
  <c r="K22" i="16"/>
  <c r="L22" i="16"/>
  <c r="M22" i="16"/>
  <c r="N22" i="16"/>
  <c r="O22" i="16"/>
  <c r="P22" i="16"/>
  <c r="Q22" i="16"/>
  <c r="R22" i="16"/>
  <c r="S22" i="16"/>
  <c r="T22" i="16"/>
  <c r="D23" i="16"/>
  <c r="E23" i="16"/>
  <c r="F23" i="16"/>
  <c r="G23" i="16"/>
  <c r="H23" i="16"/>
  <c r="I23" i="16"/>
  <c r="J23" i="16"/>
  <c r="K23" i="16"/>
  <c r="L23" i="16"/>
  <c r="M23" i="16"/>
  <c r="N23" i="16"/>
  <c r="O23" i="16"/>
  <c r="P23" i="16"/>
  <c r="Q23" i="16"/>
  <c r="R23" i="16"/>
  <c r="S23" i="16"/>
  <c r="T23" i="16"/>
  <c r="D24" i="16"/>
  <c r="E24" i="16"/>
  <c r="F24" i="16"/>
  <c r="G24" i="16"/>
  <c r="H24" i="16"/>
  <c r="I24" i="16"/>
  <c r="J24" i="16"/>
  <c r="K24" i="16"/>
  <c r="L24" i="16"/>
  <c r="M24" i="16"/>
  <c r="N24" i="16"/>
  <c r="O24" i="16"/>
  <c r="P24" i="16"/>
  <c r="Q24" i="16"/>
  <c r="R24" i="16"/>
  <c r="S24" i="16"/>
  <c r="T24" i="16"/>
  <c r="D25" i="16"/>
  <c r="E25" i="16"/>
  <c r="F25" i="16"/>
  <c r="G25" i="16"/>
  <c r="H25" i="16"/>
  <c r="I25" i="16"/>
  <c r="J25" i="16"/>
  <c r="K25" i="16"/>
  <c r="L25" i="16"/>
  <c r="M25" i="16"/>
  <c r="N25" i="16"/>
  <c r="O25" i="16"/>
  <c r="P25" i="16"/>
  <c r="Q25" i="16"/>
  <c r="R25" i="16"/>
  <c r="S25" i="16"/>
  <c r="T25" i="16"/>
  <c r="D6" i="18"/>
  <c r="E6" i="18"/>
  <c r="F6" i="18"/>
  <c r="G6" i="18"/>
  <c r="H6" i="18"/>
  <c r="I6" i="18"/>
  <c r="J6" i="18"/>
  <c r="K6" i="18"/>
  <c r="L6" i="18"/>
  <c r="M6" i="18"/>
  <c r="N6" i="18"/>
  <c r="O6" i="18"/>
  <c r="P6" i="18"/>
  <c r="Q6" i="18"/>
  <c r="R6" i="18"/>
  <c r="S6" i="18"/>
  <c r="T6" i="18"/>
  <c r="D7" i="18"/>
  <c r="E7" i="18"/>
  <c r="F7" i="18"/>
  <c r="G7" i="18"/>
  <c r="H7" i="18"/>
  <c r="I7" i="18"/>
  <c r="J7" i="18"/>
  <c r="K7" i="18"/>
  <c r="L7" i="18"/>
  <c r="M7" i="18"/>
  <c r="N7" i="18"/>
  <c r="O7" i="18"/>
  <c r="P7" i="18"/>
  <c r="Q7" i="18"/>
  <c r="R7" i="18"/>
  <c r="S7" i="18"/>
  <c r="T7" i="18"/>
  <c r="D8" i="18"/>
  <c r="E8" i="18"/>
  <c r="F8" i="18"/>
  <c r="G8" i="18"/>
  <c r="H8" i="18"/>
  <c r="I8" i="18"/>
  <c r="J8" i="18"/>
  <c r="K8" i="18"/>
  <c r="L8" i="18"/>
  <c r="M8" i="18"/>
  <c r="N8" i="18"/>
  <c r="O8" i="18"/>
  <c r="P8" i="18"/>
  <c r="Q8" i="18"/>
  <c r="R8" i="18"/>
  <c r="S8" i="18"/>
  <c r="T8" i="18"/>
  <c r="D9" i="18"/>
  <c r="E9" i="18"/>
  <c r="F9" i="18"/>
  <c r="G9" i="18"/>
  <c r="H9" i="18"/>
  <c r="I9" i="18"/>
  <c r="J9" i="18"/>
  <c r="K9" i="18"/>
  <c r="L9" i="18"/>
  <c r="M9" i="18"/>
  <c r="N9" i="18"/>
  <c r="O9" i="18"/>
  <c r="P9" i="18"/>
  <c r="Q9" i="18"/>
  <c r="R9" i="18"/>
  <c r="S9" i="18"/>
  <c r="T9" i="18"/>
  <c r="D10" i="18"/>
  <c r="E10" i="18"/>
  <c r="F10" i="18"/>
  <c r="G10" i="18"/>
  <c r="H10" i="18"/>
  <c r="I10" i="18"/>
  <c r="J10" i="18"/>
  <c r="K10" i="18"/>
  <c r="L10" i="18"/>
  <c r="M10" i="18"/>
  <c r="N10" i="18"/>
  <c r="O10" i="18"/>
  <c r="P10" i="18"/>
  <c r="Q10" i="18"/>
  <c r="R10" i="18"/>
  <c r="S10" i="18"/>
  <c r="T10" i="18"/>
  <c r="D11" i="18"/>
  <c r="E11" i="18"/>
  <c r="F11" i="18"/>
  <c r="G11" i="18"/>
  <c r="H11" i="18"/>
  <c r="I11" i="18"/>
  <c r="J11" i="18"/>
  <c r="K11" i="18"/>
  <c r="L11" i="18"/>
  <c r="M11" i="18"/>
  <c r="N11" i="18"/>
  <c r="O11" i="18"/>
  <c r="P11" i="18"/>
  <c r="Q11" i="18"/>
  <c r="R11" i="18"/>
  <c r="S11" i="18"/>
  <c r="T11" i="18"/>
  <c r="D12" i="18"/>
  <c r="E12" i="18"/>
  <c r="F12" i="18"/>
  <c r="G12" i="18"/>
  <c r="H12" i="18"/>
  <c r="I12" i="18"/>
  <c r="J12" i="18"/>
  <c r="K12" i="18"/>
  <c r="L12" i="18"/>
  <c r="M12" i="18"/>
  <c r="N12" i="18"/>
  <c r="O12" i="18"/>
  <c r="P12" i="18"/>
  <c r="Q12" i="18"/>
  <c r="R12" i="18"/>
  <c r="S12" i="18"/>
  <c r="T12" i="18"/>
  <c r="D13" i="18"/>
  <c r="E13" i="18"/>
  <c r="F13" i="18"/>
  <c r="G13" i="18"/>
  <c r="H13" i="18"/>
  <c r="I13" i="18"/>
  <c r="J13" i="18"/>
  <c r="K13" i="18"/>
  <c r="L13" i="18"/>
  <c r="M13" i="18"/>
  <c r="N13" i="18"/>
  <c r="O13" i="18"/>
  <c r="P13" i="18"/>
  <c r="Q13" i="18"/>
  <c r="R13" i="18"/>
  <c r="S13" i="18"/>
  <c r="T13" i="18"/>
  <c r="D14" i="18"/>
  <c r="E14" i="18"/>
  <c r="F14" i="18"/>
  <c r="G14" i="18"/>
  <c r="H14" i="18"/>
  <c r="I14" i="18"/>
  <c r="J14" i="18"/>
  <c r="K14" i="18"/>
  <c r="L14" i="18"/>
  <c r="M14" i="18"/>
  <c r="N14" i="18"/>
  <c r="O14" i="18"/>
  <c r="P14" i="18"/>
  <c r="Q14" i="18"/>
  <c r="R14" i="18"/>
  <c r="S14" i="18"/>
  <c r="T14" i="18"/>
  <c r="D15" i="18"/>
  <c r="E15" i="18"/>
  <c r="F15" i="18"/>
  <c r="G15" i="18"/>
  <c r="H15" i="18"/>
  <c r="I15" i="18"/>
  <c r="J15" i="18"/>
  <c r="K15" i="18"/>
  <c r="L15" i="18"/>
  <c r="M15" i="18"/>
  <c r="N15" i="18"/>
  <c r="O15" i="18"/>
  <c r="P15" i="18"/>
  <c r="Q15" i="18"/>
  <c r="R15" i="18"/>
  <c r="S15" i="18"/>
  <c r="T15" i="18"/>
  <c r="D16" i="18"/>
  <c r="E16" i="18"/>
  <c r="F16" i="18"/>
  <c r="G16" i="18"/>
  <c r="H16" i="18"/>
  <c r="I16" i="18"/>
  <c r="J16" i="18"/>
  <c r="K16" i="18"/>
  <c r="L16" i="18"/>
  <c r="M16" i="18"/>
  <c r="N16" i="18"/>
  <c r="O16" i="18"/>
  <c r="P16" i="18"/>
  <c r="Q16" i="18"/>
  <c r="R16" i="18"/>
  <c r="S16" i="18"/>
  <c r="T16" i="18"/>
  <c r="D17" i="18"/>
  <c r="E17" i="18"/>
  <c r="F17" i="18"/>
  <c r="G17" i="18"/>
  <c r="H17" i="18"/>
  <c r="I17" i="18"/>
  <c r="J17" i="18"/>
  <c r="K17" i="18"/>
  <c r="L17" i="18"/>
  <c r="M17" i="18"/>
  <c r="N17" i="18"/>
  <c r="O17" i="18"/>
  <c r="P17" i="18"/>
  <c r="Q17" i="18"/>
  <c r="R17" i="18"/>
  <c r="S17" i="18"/>
  <c r="T17" i="18"/>
  <c r="D18" i="18"/>
  <c r="E18" i="18"/>
  <c r="F18" i="18"/>
  <c r="G18" i="18"/>
  <c r="H18" i="18"/>
  <c r="I18" i="18"/>
  <c r="J18" i="18"/>
  <c r="K18" i="18"/>
  <c r="L18" i="18"/>
  <c r="M18" i="18"/>
  <c r="N18" i="18"/>
  <c r="O18" i="18"/>
  <c r="P18" i="18"/>
  <c r="Q18" i="18"/>
  <c r="R18" i="18"/>
  <c r="S18" i="18"/>
  <c r="T18" i="18"/>
  <c r="D19" i="18"/>
  <c r="E19" i="18"/>
  <c r="F19" i="18"/>
  <c r="G19" i="18"/>
  <c r="H19" i="18"/>
  <c r="I19" i="18"/>
  <c r="J19" i="18"/>
  <c r="K19" i="18"/>
  <c r="L19" i="18"/>
  <c r="M19" i="18"/>
  <c r="N19" i="18"/>
  <c r="O19" i="18"/>
  <c r="P19" i="18"/>
  <c r="Q19" i="18"/>
  <c r="R19" i="18"/>
  <c r="S19" i="18"/>
  <c r="T19" i="18"/>
  <c r="D20" i="18"/>
  <c r="E20" i="18"/>
  <c r="F20" i="18"/>
  <c r="G20" i="18"/>
  <c r="H20" i="18"/>
  <c r="I20" i="18"/>
  <c r="J20" i="18"/>
  <c r="K20" i="18"/>
  <c r="L20" i="18"/>
  <c r="M20" i="18"/>
  <c r="N20" i="18"/>
  <c r="O20" i="18"/>
  <c r="P20" i="18"/>
  <c r="Q20" i="18"/>
  <c r="R20" i="18"/>
  <c r="S20" i="18"/>
  <c r="T20" i="18"/>
  <c r="D21" i="18"/>
  <c r="E21" i="18"/>
  <c r="F21" i="18"/>
  <c r="G21" i="18"/>
  <c r="H21" i="18"/>
  <c r="I21" i="18"/>
  <c r="J21" i="18"/>
  <c r="K21" i="18"/>
  <c r="L21" i="18"/>
  <c r="M21" i="18"/>
  <c r="N21" i="18"/>
  <c r="O21" i="18"/>
  <c r="P21" i="18"/>
  <c r="Q21" i="18"/>
  <c r="R21" i="18"/>
  <c r="S21" i="18"/>
  <c r="T21" i="18"/>
  <c r="D22" i="18"/>
  <c r="E22" i="18"/>
  <c r="F22" i="18"/>
  <c r="G22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D23" i="18"/>
  <c r="E23" i="18"/>
  <c r="F23" i="18"/>
  <c r="G23" i="18"/>
  <c r="H23" i="18"/>
  <c r="I23" i="18"/>
  <c r="J23" i="18"/>
  <c r="K23" i="18"/>
  <c r="L23" i="18"/>
  <c r="M23" i="18"/>
  <c r="N23" i="18"/>
  <c r="O23" i="18"/>
  <c r="P23" i="18"/>
  <c r="Q23" i="18"/>
  <c r="R23" i="18"/>
  <c r="S23" i="18"/>
  <c r="T23" i="18"/>
  <c r="D24" i="18"/>
  <c r="E24" i="18"/>
  <c r="F24" i="18"/>
  <c r="G24" i="18"/>
  <c r="H24" i="18"/>
  <c r="I24" i="18"/>
  <c r="J24" i="18"/>
  <c r="K24" i="18"/>
  <c r="L24" i="18"/>
  <c r="M24" i="18"/>
  <c r="N24" i="18"/>
  <c r="O24" i="18"/>
  <c r="P24" i="18"/>
  <c r="Q24" i="18"/>
  <c r="R24" i="18"/>
  <c r="S24" i="18"/>
  <c r="T24" i="18"/>
  <c r="D25" i="18"/>
  <c r="E25" i="18"/>
  <c r="F25" i="18"/>
  <c r="G25" i="18"/>
  <c r="H25" i="18"/>
  <c r="I25" i="18"/>
  <c r="J25" i="18"/>
  <c r="K25" i="18"/>
  <c r="L25" i="18"/>
  <c r="M25" i="18"/>
  <c r="N25" i="18"/>
  <c r="O25" i="18"/>
  <c r="P25" i="18"/>
  <c r="Q25" i="18"/>
  <c r="R25" i="18"/>
  <c r="S25" i="18"/>
  <c r="T25" i="18"/>
  <c r="D26" i="18"/>
  <c r="E26" i="18"/>
  <c r="F26" i="18"/>
  <c r="G26" i="18"/>
  <c r="H26" i="18"/>
  <c r="I26" i="18"/>
  <c r="J26" i="18"/>
  <c r="K26" i="18"/>
  <c r="L26" i="18"/>
  <c r="M26" i="18"/>
  <c r="N26" i="18"/>
  <c r="O26" i="18"/>
  <c r="P26" i="18"/>
  <c r="Q26" i="18"/>
  <c r="R26" i="18"/>
  <c r="S26" i="18"/>
  <c r="T26" i="18"/>
  <c r="D27" i="18"/>
  <c r="E27" i="18"/>
  <c r="F27" i="18"/>
  <c r="G27" i="18"/>
  <c r="H27" i="18"/>
  <c r="I27" i="18"/>
  <c r="J27" i="18"/>
  <c r="K27" i="18"/>
  <c r="L27" i="18"/>
  <c r="M27" i="18"/>
  <c r="N27" i="18"/>
  <c r="O27" i="18"/>
  <c r="P27" i="18"/>
  <c r="Q27" i="18"/>
  <c r="R27" i="18"/>
  <c r="S27" i="18"/>
  <c r="T27" i="18"/>
  <c r="D28" i="18"/>
  <c r="E28" i="18"/>
  <c r="F28" i="18"/>
  <c r="G28" i="18"/>
  <c r="H28" i="18"/>
  <c r="I28" i="18"/>
  <c r="J28" i="18"/>
  <c r="K28" i="18"/>
  <c r="L28" i="18"/>
  <c r="M28" i="18"/>
  <c r="N28" i="18"/>
  <c r="O28" i="18"/>
  <c r="P28" i="18"/>
  <c r="Q28" i="18"/>
  <c r="R28" i="18"/>
  <c r="S28" i="18"/>
  <c r="T28" i="18"/>
  <c r="D29" i="18"/>
  <c r="E29" i="18"/>
  <c r="F29" i="18"/>
  <c r="G29" i="18"/>
  <c r="H29" i="18"/>
  <c r="I29" i="18"/>
  <c r="J29" i="18"/>
  <c r="K29" i="18"/>
  <c r="L29" i="18"/>
  <c r="M29" i="18"/>
  <c r="N29" i="18"/>
  <c r="O29" i="18"/>
  <c r="P29" i="18"/>
  <c r="Q29" i="18"/>
  <c r="R29" i="18"/>
  <c r="S29" i="18"/>
  <c r="T29" i="18"/>
  <c r="D30" i="18"/>
  <c r="E30" i="18"/>
  <c r="F30" i="18"/>
  <c r="G30" i="18"/>
  <c r="H30" i="18"/>
  <c r="I30" i="18"/>
  <c r="J30" i="18"/>
  <c r="K30" i="18"/>
  <c r="L30" i="18"/>
  <c r="M30" i="18"/>
  <c r="N30" i="18"/>
  <c r="O30" i="18"/>
  <c r="P30" i="18"/>
  <c r="Q30" i="18"/>
  <c r="R30" i="18"/>
  <c r="S30" i="18"/>
  <c r="T30" i="18"/>
  <c r="D31" i="18"/>
  <c r="E31" i="18"/>
  <c r="F31" i="18"/>
  <c r="G31" i="18"/>
  <c r="H31" i="18"/>
  <c r="I31" i="18"/>
  <c r="J31" i="18"/>
  <c r="K31" i="18"/>
  <c r="L31" i="18"/>
  <c r="M31" i="18"/>
  <c r="N31" i="18"/>
  <c r="O31" i="18"/>
  <c r="P31" i="18"/>
  <c r="Q31" i="18"/>
  <c r="R31" i="18"/>
  <c r="S31" i="18"/>
  <c r="T31" i="18"/>
  <c r="D32" i="18"/>
  <c r="E32" i="18"/>
  <c r="F32" i="18"/>
  <c r="G32" i="18"/>
  <c r="H32" i="18"/>
  <c r="I32" i="18"/>
  <c r="J32" i="18"/>
  <c r="K32" i="18"/>
  <c r="L32" i="18"/>
  <c r="M32" i="18"/>
  <c r="N32" i="18"/>
  <c r="O32" i="18"/>
  <c r="P32" i="18"/>
  <c r="Q32" i="18"/>
  <c r="R32" i="18"/>
  <c r="S32" i="18"/>
  <c r="T32" i="18"/>
  <c r="D33" i="18"/>
  <c r="E33" i="18"/>
  <c r="F33" i="18"/>
  <c r="G33" i="18"/>
  <c r="H33" i="18"/>
  <c r="I33" i="18"/>
  <c r="J33" i="18"/>
  <c r="K33" i="18"/>
  <c r="L33" i="18"/>
  <c r="M33" i="18"/>
  <c r="N33" i="18"/>
  <c r="O33" i="18"/>
  <c r="P33" i="18"/>
  <c r="Q33" i="18"/>
  <c r="R33" i="18"/>
  <c r="S33" i="18"/>
  <c r="T33" i="18"/>
  <c r="D34" i="18"/>
  <c r="E34" i="18"/>
  <c r="F34" i="18"/>
  <c r="G34" i="18"/>
  <c r="H34" i="18"/>
  <c r="I34" i="18"/>
  <c r="J34" i="18"/>
  <c r="K34" i="18"/>
  <c r="L34" i="18"/>
  <c r="M34" i="18"/>
  <c r="N34" i="18"/>
  <c r="O34" i="18"/>
  <c r="P34" i="18"/>
  <c r="Q34" i="18"/>
  <c r="R34" i="18"/>
  <c r="S34" i="18"/>
  <c r="T34" i="18"/>
  <c r="D35" i="18"/>
  <c r="E35" i="18"/>
  <c r="F35" i="18"/>
  <c r="G35" i="18"/>
  <c r="H35" i="18"/>
  <c r="I35" i="18"/>
  <c r="J35" i="18"/>
  <c r="K35" i="18"/>
  <c r="L35" i="18"/>
  <c r="M35" i="18"/>
  <c r="N35" i="18"/>
  <c r="O35" i="18"/>
  <c r="P35" i="18"/>
  <c r="Q35" i="18"/>
  <c r="R35" i="18"/>
  <c r="S35" i="18"/>
  <c r="T35" i="18"/>
  <c r="D36" i="18"/>
  <c r="E36" i="18"/>
  <c r="F36" i="18"/>
  <c r="G36" i="18"/>
  <c r="H36" i="18"/>
  <c r="I36" i="18"/>
  <c r="J36" i="18"/>
  <c r="K36" i="18"/>
  <c r="L36" i="18"/>
  <c r="M36" i="18"/>
  <c r="N36" i="18"/>
  <c r="O36" i="18"/>
  <c r="P36" i="18"/>
  <c r="Q36" i="18"/>
  <c r="R36" i="18"/>
  <c r="S36" i="18"/>
  <c r="T36" i="18"/>
  <c r="D37" i="18"/>
  <c r="E37" i="18"/>
  <c r="F37" i="18"/>
  <c r="G37" i="18"/>
  <c r="H37" i="18"/>
  <c r="I37" i="18"/>
  <c r="J37" i="18"/>
  <c r="K37" i="18"/>
  <c r="L37" i="18"/>
  <c r="M37" i="18"/>
  <c r="N37" i="18"/>
  <c r="O37" i="18"/>
  <c r="P37" i="18"/>
  <c r="Q37" i="18"/>
  <c r="R37" i="18"/>
  <c r="S37" i="18"/>
  <c r="T37" i="18"/>
  <c r="D38" i="18"/>
  <c r="E38" i="18"/>
  <c r="F38" i="18"/>
  <c r="G38" i="18"/>
  <c r="H38" i="18"/>
  <c r="I38" i="18"/>
  <c r="J38" i="18"/>
  <c r="K38" i="18"/>
  <c r="L38" i="18"/>
  <c r="M38" i="18"/>
  <c r="N38" i="18"/>
  <c r="O38" i="18"/>
  <c r="P38" i="18"/>
  <c r="Q38" i="18"/>
  <c r="R38" i="18"/>
  <c r="S38" i="18"/>
  <c r="T38" i="18"/>
  <c r="D39" i="18"/>
  <c r="E39" i="18"/>
  <c r="F39" i="18"/>
  <c r="G39" i="18"/>
  <c r="H39" i="18"/>
  <c r="I39" i="18"/>
  <c r="J39" i="18"/>
  <c r="K39" i="18"/>
  <c r="L39" i="18"/>
  <c r="M39" i="18"/>
  <c r="N39" i="18"/>
  <c r="O39" i="18"/>
  <c r="P39" i="18"/>
  <c r="Q39" i="18"/>
  <c r="R39" i="18"/>
  <c r="S39" i="18"/>
  <c r="T39" i="18"/>
  <c r="D40" i="18"/>
  <c r="E40" i="18"/>
  <c r="F40" i="18"/>
  <c r="G40" i="18"/>
  <c r="H40" i="18"/>
  <c r="I40" i="18"/>
  <c r="J40" i="18"/>
  <c r="K40" i="18"/>
  <c r="L40" i="18"/>
  <c r="M40" i="18"/>
  <c r="N40" i="18"/>
  <c r="O40" i="18"/>
  <c r="P40" i="18"/>
  <c r="Q40" i="18"/>
  <c r="R40" i="18"/>
  <c r="S40" i="18"/>
  <c r="T40" i="18"/>
  <c r="D41" i="18"/>
  <c r="E41" i="18"/>
  <c r="F41" i="18"/>
  <c r="G41" i="18"/>
  <c r="H41" i="18"/>
  <c r="I41" i="18"/>
  <c r="J41" i="18"/>
  <c r="K41" i="18"/>
  <c r="L41" i="18"/>
  <c r="M41" i="18"/>
  <c r="N41" i="18"/>
  <c r="O41" i="18"/>
  <c r="P41" i="18"/>
  <c r="Q41" i="18"/>
  <c r="R41" i="18"/>
  <c r="S41" i="18"/>
  <c r="T41" i="18"/>
  <c r="D42" i="18"/>
  <c r="E42" i="18"/>
  <c r="F42" i="18"/>
  <c r="G42" i="18"/>
  <c r="H42" i="18"/>
  <c r="I42" i="18"/>
  <c r="J42" i="18"/>
  <c r="K42" i="18"/>
  <c r="L42" i="18"/>
  <c r="M42" i="18"/>
  <c r="N42" i="18"/>
  <c r="O42" i="18"/>
  <c r="P42" i="18"/>
  <c r="Q42" i="18"/>
  <c r="R42" i="18"/>
  <c r="S42" i="18"/>
  <c r="T42" i="18"/>
  <c r="D43" i="18"/>
  <c r="E43" i="18"/>
  <c r="F43" i="18"/>
  <c r="G43" i="18"/>
  <c r="H43" i="18"/>
  <c r="I43" i="18"/>
  <c r="J43" i="18"/>
  <c r="K43" i="18"/>
  <c r="L43" i="18"/>
  <c r="M43" i="18"/>
  <c r="N43" i="18"/>
  <c r="O43" i="18"/>
  <c r="P43" i="18"/>
  <c r="Q43" i="18"/>
  <c r="R43" i="18"/>
  <c r="S43" i="18"/>
  <c r="T43" i="18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D5" i="1"/>
  <c r="F5" i="21" l="1"/>
  <c r="R5" i="21"/>
  <c r="F15" i="21"/>
  <c r="G15" i="21"/>
  <c r="I15" i="21"/>
  <c r="AG59" i="22"/>
  <c r="AG58" i="22"/>
  <c r="AG57" i="22"/>
  <c r="AG56" i="22"/>
  <c r="AG55" i="22"/>
  <c r="AG54" i="22"/>
  <c r="AG53" i="22"/>
  <c r="AG52" i="22"/>
  <c r="AG51" i="22"/>
  <c r="AG50" i="22"/>
  <c r="AG49" i="22"/>
  <c r="AG48" i="22"/>
  <c r="AG47" i="22"/>
  <c r="AG46" i="22"/>
  <c r="AG45" i="22"/>
  <c r="AG44" i="22"/>
  <c r="AG43" i="22"/>
  <c r="AG42" i="22"/>
  <c r="AG41" i="22"/>
  <c r="AG40" i="22"/>
  <c r="AG39" i="22"/>
  <c r="AG38" i="22"/>
  <c r="AG37" i="22"/>
  <c r="AG36" i="22"/>
  <c r="AG35" i="22"/>
  <c r="AG34" i="22"/>
  <c r="AG33" i="22"/>
  <c r="AG32" i="22"/>
  <c r="AG31" i="22"/>
  <c r="AG30" i="22"/>
  <c r="AG29" i="22"/>
  <c r="AG28" i="22"/>
  <c r="AG27" i="22"/>
  <c r="AG26" i="22"/>
  <c r="AG25" i="22"/>
  <c r="AG24" i="22"/>
  <c r="AG23" i="22"/>
  <c r="AG22" i="22"/>
  <c r="AG21" i="22"/>
  <c r="AG20" i="22"/>
  <c r="AG19" i="22"/>
  <c r="AG18" i="22"/>
  <c r="AG17" i="22"/>
  <c r="AG16" i="22"/>
  <c r="AG15" i="22"/>
  <c r="AG14" i="22"/>
  <c r="AG13" i="22"/>
  <c r="AG12" i="22"/>
  <c r="AG11" i="22"/>
  <c r="AG10" i="22"/>
  <c r="AG9" i="22"/>
  <c r="AG8" i="22"/>
  <c r="AG7" i="22"/>
  <c r="AG6" i="22"/>
  <c r="AG5" i="22"/>
  <c r="AG4" i="22"/>
  <c r="AG3" i="22"/>
  <c r="U44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U116" i="20"/>
  <c r="T5" i="20"/>
  <c r="S5" i="20"/>
  <c r="R5" i="20"/>
  <c r="Q5" i="20"/>
  <c r="P5" i="20"/>
  <c r="O5" i="20"/>
  <c r="N5" i="20"/>
  <c r="M5" i="20"/>
  <c r="L5" i="20"/>
  <c r="K5" i="20"/>
  <c r="J5" i="20"/>
  <c r="I5" i="20"/>
  <c r="H5" i="20"/>
  <c r="G5" i="20"/>
  <c r="F5" i="20"/>
  <c r="E5" i="20"/>
  <c r="D5" i="20"/>
  <c r="W89" i="19"/>
  <c r="V5" i="19"/>
  <c r="U5" i="19"/>
  <c r="T5" i="19"/>
  <c r="S5" i="19"/>
  <c r="R5" i="19"/>
  <c r="Q5" i="19"/>
  <c r="P5" i="19"/>
  <c r="O5" i="19"/>
  <c r="N5" i="19"/>
  <c r="M5" i="19"/>
  <c r="L5" i="19"/>
  <c r="K5" i="19"/>
  <c r="J5" i="19"/>
  <c r="I5" i="19"/>
  <c r="H5" i="19"/>
  <c r="G5" i="19"/>
  <c r="F5" i="19"/>
  <c r="U2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V19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T25" i="21"/>
  <c r="S23" i="21"/>
  <c r="R23" i="21"/>
  <c r="Q23" i="21"/>
  <c r="P23" i="21"/>
  <c r="O23" i="21"/>
  <c r="N23" i="21"/>
  <c r="M23" i="21"/>
  <c r="L23" i="21"/>
  <c r="K23" i="21"/>
  <c r="J23" i="21"/>
  <c r="I23" i="21"/>
  <c r="H23" i="21"/>
  <c r="G23" i="21"/>
  <c r="F23" i="21"/>
  <c r="E23" i="21"/>
  <c r="D23" i="21"/>
  <c r="U18" i="21"/>
  <c r="T15" i="21"/>
  <c r="S15" i="21"/>
  <c r="R15" i="21"/>
  <c r="Q15" i="21"/>
  <c r="P15" i="21"/>
  <c r="O15" i="21"/>
  <c r="N15" i="21"/>
  <c r="M15" i="21"/>
  <c r="L15" i="21"/>
  <c r="K15" i="21"/>
  <c r="J15" i="21"/>
  <c r="H15" i="21"/>
  <c r="E15" i="21"/>
  <c r="D15" i="21"/>
  <c r="U10" i="21"/>
  <c r="T5" i="21"/>
  <c r="S5" i="21"/>
  <c r="Q5" i="21"/>
  <c r="P5" i="21"/>
  <c r="O5" i="21"/>
  <c r="N5" i="21"/>
  <c r="M5" i="21"/>
  <c r="L5" i="21"/>
  <c r="K5" i="21"/>
  <c r="J5" i="21"/>
  <c r="I5" i="21"/>
  <c r="H5" i="21"/>
  <c r="G5" i="21"/>
  <c r="E5" i="21"/>
  <c r="D5" i="21"/>
  <c r="U46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V53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U26" i="16"/>
  <c r="T5" i="16"/>
  <c r="S5" i="16"/>
  <c r="R5" i="16"/>
  <c r="Q5" i="16"/>
  <c r="P5" i="16"/>
  <c r="O5" i="16"/>
  <c r="N5" i="16"/>
  <c r="M5" i="16"/>
  <c r="L5" i="16"/>
  <c r="K5" i="16"/>
  <c r="J5" i="16"/>
  <c r="I5" i="16"/>
  <c r="H5" i="16"/>
  <c r="G5" i="16"/>
  <c r="F5" i="16"/>
  <c r="E5" i="16"/>
  <c r="D5" i="16"/>
  <c r="U44" i="18"/>
  <c r="T5" i="18"/>
  <c r="S5" i="18"/>
  <c r="R5" i="18"/>
  <c r="Q5" i="18"/>
  <c r="P5" i="18"/>
  <c r="O5" i="18"/>
  <c r="N5" i="18"/>
  <c r="M5" i="18"/>
  <c r="L5" i="18"/>
  <c r="K5" i="18"/>
  <c r="J5" i="18"/>
  <c r="I5" i="18"/>
  <c r="H5" i="18"/>
  <c r="G5" i="18"/>
  <c r="F5" i="18"/>
  <c r="E5" i="18"/>
  <c r="D5" i="18"/>
  <c r="V46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</calcChain>
</file>

<file path=xl/sharedStrings.xml><?xml version="1.0" encoding="utf-8"?>
<sst xmlns="http://schemas.openxmlformats.org/spreadsheetml/2006/main" count="2036" uniqueCount="607">
  <si>
    <t>单座阀或套筒阀检修分项报价表</t>
  </si>
  <si>
    <t>公称尺寸</t>
  </si>
  <si>
    <t>检修内容（70%）</t>
  </si>
  <si>
    <t>易损备件加工（套）（30%）</t>
  </si>
  <si>
    <t>合计
报价</t>
  </si>
  <si>
    <t>DN</t>
  </si>
  <si>
    <t>NPS</t>
  </si>
  <si>
    <t>压力等级</t>
  </si>
  <si>
    <t>阀门上/下线</t>
  </si>
  <si>
    <t>执行机构上/下线</t>
  </si>
  <si>
    <t>阀体解体检查清理</t>
  </si>
  <si>
    <t>执行机构解体检查 清理</t>
  </si>
  <si>
    <t>手轮机构检查清理</t>
  </si>
  <si>
    <t>更换
填料</t>
  </si>
  <si>
    <t>内件车修研磨</t>
  </si>
  <si>
    <t>内件补焊修复</t>
  </si>
  <si>
    <t>气动执行机构动作及气密性试验</t>
  </si>
  <si>
    <t>泄漏试
验检查</t>
  </si>
  <si>
    <t>阀体强度试验检查</t>
  </si>
  <si>
    <t>整体防腐
（底漆+面漆）</t>
  </si>
  <si>
    <t>调试</t>
  </si>
  <si>
    <t>内件
测绘</t>
  </si>
  <si>
    <t>阀内
维修包（套）</t>
  </si>
  <si>
    <t>填料（套）</t>
  </si>
  <si>
    <t>阀芯平衡密封环（套）</t>
  </si>
  <si>
    <t>执行机构密封组件（套）</t>
  </si>
  <si>
    <t>徐州
阿卡</t>
  </si>
  <si>
    <t>报价占比</t>
  </si>
  <si>
    <t>1/2</t>
  </si>
  <si>
    <t>150~600</t>
  </si>
  <si>
    <t>900~1500</t>
  </si>
  <si>
    <t>3/4</t>
  </si>
  <si>
    <t>1</t>
  </si>
  <si>
    <t>1-1/2</t>
  </si>
  <si>
    <t>2</t>
  </si>
  <si>
    <t>3</t>
  </si>
  <si>
    <t>4</t>
  </si>
  <si>
    <t>300~600</t>
  </si>
  <si>
    <t>6</t>
  </si>
  <si>
    <t>8</t>
  </si>
  <si>
    <t>10</t>
  </si>
  <si>
    <t>12</t>
  </si>
  <si>
    <t>14</t>
  </si>
  <si>
    <t>16</t>
  </si>
  <si>
    <t>18</t>
  </si>
  <si>
    <t>20</t>
  </si>
  <si>
    <t>22</t>
  </si>
  <si>
    <t>总计报价：</t>
  </si>
  <si>
    <t>控制角阀检修分项报价表</t>
  </si>
  <si>
    <t>检修内容（83%)</t>
  </si>
  <si>
    <t>易损备件加工（套）17%</t>
  </si>
  <si>
    <t>气动执行机构解体检查清理</t>
  </si>
  <si>
    <t>更换  填料</t>
  </si>
  <si>
    <t>阀内维修包（套）</t>
  </si>
  <si>
    <t>控制闸阀检修分项报价表</t>
  </si>
  <si>
    <t>检修内容（80%）</t>
  </si>
  <si>
    <t>易损备件加工（套）20%</t>
  </si>
  <si>
    <t>阀门
上/下线</t>
  </si>
  <si>
    <t>执行机构上/下线（气/电动）</t>
  </si>
  <si>
    <t>气动或电动执行机构解体检查清理</t>
  </si>
  <si>
    <t>整体
防腐
（底漆+面漆）</t>
  </si>
  <si>
    <t>合计报价</t>
  </si>
  <si>
    <t>150~300</t>
  </si>
  <si>
    <t>24</t>
  </si>
  <si>
    <t>26</t>
  </si>
  <si>
    <t>28</t>
  </si>
  <si>
    <t>30</t>
  </si>
  <si>
    <t>32</t>
  </si>
  <si>
    <t>34</t>
  </si>
  <si>
    <t>36</t>
  </si>
  <si>
    <t>控制球阀检修分项报价表</t>
  </si>
  <si>
    <t>检修内容（75%）</t>
  </si>
  <si>
    <t>易损备件加工（套）（25%）</t>
  </si>
  <si>
    <t>执行机构上/下线
（气/电动）</t>
  </si>
  <si>
    <t>内件
研磨</t>
  </si>
  <si>
    <t>内件修复硬化处理（316+镍基合金）</t>
  </si>
  <si>
    <t>阀座调整弹簧或蝶环（套）（316L及以下）</t>
  </si>
  <si>
    <t>控制蝶阀检修分项报价表</t>
  </si>
  <si>
    <t>检修内容（85%）</t>
  </si>
  <si>
    <t>易损备件加工（套）15%</t>
  </si>
  <si>
    <t>压力
等级</t>
  </si>
  <si>
    <t>气/液/电动执行机构解体检查清理</t>
  </si>
  <si>
    <t>气/液动执行机构动作及气密性试验</t>
  </si>
  <si>
    <t>38</t>
  </si>
  <si>
    <t>40</t>
  </si>
  <si>
    <t>42</t>
  </si>
  <si>
    <t>44</t>
  </si>
  <si>
    <t>46</t>
  </si>
  <si>
    <t>48</t>
  </si>
  <si>
    <t>50</t>
  </si>
  <si>
    <t>52</t>
  </si>
  <si>
    <t>72</t>
  </si>
  <si>
    <t>108</t>
  </si>
  <si>
    <t>芳烃装置程控阀(球阀)检修分项报价表</t>
  </si>
  <si>
    <t>位号</t>
  </si>
  <si>
    <t>检修内容（65%）</t>
  </si>
  <si>
    <t>易损备件加工（套）（35%）</t>
  </si>
  <si>
    <t>内件研磨</t>
  </si>
  <si>
    <t>内件修复硬化处理</t>
  </si>
  <si>
    <t>阀座调整蝶环（材质INCONEL(Ti)）（套）</t>
  </si>
  <si>
    <t>阀内维修包（型圈材质为全氟醚）（套）</t>
  </si>
  <si>
    <t>填料组件（套）</t>
  </si>
  <si>
    <t>41/43程控球阀</t>
  </si>
  <si>
    <t>10"</t>
  </si>
  <si>
    <t>300lb</t>
  </si>
  <si>
    <t>8"</t>
  </si>
  <si>
    <t>6"</t>
  </si>
  <si>
    <t>3"</t>
  </si>
  <si>
    <t>重整气体密封特阀33-UV-001/003</t>
  </si>
  <si>
    <t>4"</t>
  </si>
  <si>
    <t>芳烃装置高精阀检检修分项报价表</t>
  </si>
  <si>
    <t>41/43-PV-705</t>
  </si>
  <si>
    <t>20"</t>
  </si>
  <si>
    <t>41/43-FV-708</t>
  </si>
  <si>
    <t>16"</t>
  </si>
  <si>
    <t>41/43-FV-715</t>
  </si>
  <si>
    <t>重整气体密封特阀（闸阀）检修分项报价表</t>
  </si>
  <si>
    <t>33-UV-002/004</t>
  </si>
  <si>
    <t>33-UV-005/011/015</t>
  </si>
  <si>
    <t>生产二部HARTMAM高压切断球阀检修分项报价表</t>
  </si>
  <si>
    <t>公称
尺寸</t>
  </si>
  <si>
    <t>阀座调整弹簧（套）</t>
  </si>
  <si>
    <t>21-FBV-017</t>
  </si>
  <si>
    <t>1500LB</t>
  </si>
  <si>
    <t>21-FBV-029</t>
  </si>
  <si>
    <t xml:space="preserve">8" </t>
  </si>
  <si>
    <t>21-FBV-045</t>
  </si>
  <si>
    <t>21-FBV-070</t>
  </si>
  <si>
    <t>21-FBV-084</t>
  </si>
  <si>
    <t>1 1/2"</t>
  </si>
  <si>
    <t>21-FBV-085</t>
  </si>
  <si>
    <t xml:space="preserve">4" </t>
  </si>
  <si>
    <t>21-LBV-017A</t>
  </si>
  <si>
    <t>12"</t>
  </si>
  <si>
    <t>21-LBV-017B</t>
  </si>
  <si>
    <t>21-LBV-019A</t>
  </si>
  <si>
    <t>21-LBV-019B</t>
  </si>
  <si>
    <t>21-LBV-030A</t>
  </si>
  <si>
    <t>21-LBV-030B</t>
  </si>
  <si>
    <t>21-HBV-021</t>
  </si>
  <si>
    <t>21-HBV-022</t>
  </si>
  <si>
    <t>生产二部高压角阀检修分项报价表</t>
  </si>
  <si>
    <t>更换填料</t>
  </si>
  <si>
    <t>泄漏试验检查</t>
  </si>
  <si>
    <t>21-PV-064</t>
  </si>
  <si>
    <t>DN50</t>
  </si>
  <si>
    <t>21-PV-149</t>
  </si>
  <si>
    <t>DN80</t>
  </si>
  <si>
    <t>21-PV-209</t>
  </si>
  <si>
    <t>DN200</t>
  </si>
  <si>
    <t>21-FV-013</t>
  </si>
  <si>
    <t>DN250</t>
  </si>
  <si>
    <t>21-FV-014</t>
  </si>
  <si>
    <t>21-FV-042</t>
  </si>
  <si>
    <t>21-FV-043</t>
  </si>
  <si>
    <t>21-FV-060</t>
  </si>
  <si>
    <t>21-FV-068</t>
  </si>
  <si>
    <t>21-FV-069</t>
  </si>
  <si>
    <t>21-LV-016A</t>
  </si>
  <si>
    <t>DN300</t>
  </si>
  <si>
    <t>21-LV-016B</t>
  </si>
  <si>
    <t>21-LV-022A</t>
  </si>
  <si>
    <t>21-LV-022B</t>
  </si>
  <si>
    <t>21-LV-024A</t>
  </si>
  <si>
    <t>21-LV-024B</t>
  </si>
  <si>
    <t>21-LV-028</t>
  </si>
  <si>
    <t>DN40</t>
  </si>
  <si>
    <t>21-LV-032A</t>
  </si>
  <si>
    <t>21-LV-032B</t>
  </si>
  <si>
    <t>21-LV-034</t>
  </si>
  <si>
    <t>生产二部程控阀检修分项报价表</t>
  </si>
  <si>
    <t>阀门种类</t>
  </si>
  <si>
    <t>泄漏等级</t>
  </si>
  <si>
    <t>执行机构动作及气密性试验</t>
  </si>
  <si>
    <t>27-XV-001A</t>
  </si>
  <si>
    <t>PN5.0MPa</t>
  </si>
  <si>
    <t>气动开关蝶阀</t>
  </si>
  <si>
    <t>VI</t>
  </si>
  <si>
    <t>27-XV-001B</t>
  </si>
  <si>
    <t>27-XV-001C</t>
  </si>
  <si>
    <t>27-XV-001D</t>
  </si>
  <si>
    <t>27-XV-001E</t>
  </si>
  <si>
    <t>27-XV-001F</t>
  </si>
  <si>
    <t>27-XV-001G</t>
  </si>
  <si>
    <t>27-XV-001H</t>
  </si>
  <si>
    <t>27-XV-001I</t>
  </si>
  <si>
    <t>27-XV-001J</t>
  </si>
  <si>
    <t>27-XV-002A</t>
  </si>
  <si>
    <t>27-XV-002B</t>
  </si>
  <si>
    <t>27-XV-002C</t>
  </si>
  <si>
    <t>27-XV-002D</t>
  </si>
  <si>
    <t>27-XV-002E</t>
  </si>
  <si>
    <t>27-XV-002F</t>
  </si>
  <si>
    <t>27-XV-002G</t>
  </si>
  <si>
    <t>27-XV-002H</t>
  </si>
  <si>
    <t>27-XV-002I</t>
  </si>
  <si>
    <t>27-XV-002J</t>
  </si>
  <si>
    <t>27-XV-003A</t>
  </si>
  <si>
    <t>DN100</t>
  </si>
  <si>
    <t>PN63bar</t>
  </si>
  <si>
    <t>气动开关截止阀</t>
  </si>
  <si>
    <t>27-XV-003B</t>
  </si>
  <si>
    <t>27-XV-003C</t>
  </si>
  <si>
    <t>27-XV-003D</t>
  </si>
  <si>
    <t>27-XV-003E</t>
  </si>
  <si>
    <t>27-XV-003F</t>
  </si>
  <si>
    <t>27-XV-003G</t>
  </si>
  <si>
    <t>27-XV-003H</t>
  </si>
  <si>
    <t>27-XV-003I</t>
  </si>
  <si>
    <t>27-XV-003J</t>
  </si>
  <si>
    <t>27-XV-004A</t>
  </si>
  <si>
    <t>DN150</t>
  </si>
  <si>
    <t>27-XV-004B</t>
  </si>
  <si>
    <t>27-XV-004C</t>
  </si>
  <si>
    <t>27-XV-004D</t>
  </si>
  <si>
    <t>27-XV-004E</t>
  </si>
  <si>
    <t>27-XV-004F</t>
  </si>
  <si>
    <t>27-XV-004G</t>
  </si>
  <si>
    <t>27-XV-004H</t>
  </si>
  <si>
    <t>27-XV-004I</t>
  </si>
  <si>
    <t>27-XV-004J</t>
  </si>
  <si>
    <t>27-XV-005A</t>
  </si>
  <si>
    <t>27-XV-005B</t>
  </si>
  <si>
    <t>27-XV-005C</t>
  </si>
  <si>
    <t>27-XV-005D</t>
  </si>
  <si>
    <t>27-XV-005E</t>
  </si>
  <si>
    <t>27-XV-005F</t>
  </si>
  <si>
    <t>27-XV-005G</t>
  </si>
  <si>
    <t>27-XV-005H</t>
  </si>
  <si>
    <t>27-XV-005I</t>
  </si>
  <si>
    <t>27-XV-005J</t>
  </si>
  <si>
    <t>27-XV-006A</t>
  </si>
  <si>
    <t>27-XV-006B</t>
  </si>
  <si>
    <t>27-XV-006C</t>
  </si>
  <si>
    <t>27-XV-006D</t>
  </si>
  <si>
    <t>27-XV-006E</t>
  </si>
  <si>
    <t>27-XV-006F</t>
  </si>
  <si>
    <t>27-XV-006G</t>
  </si>
  <si>
    <t>27-XV-006H</t>
  </si>
  <si>
    <t>27-XV-006I</t>
  </si>
  <si>
    <t>27-XV-006J</t>
  </si>
  <si>
    <t>27-XV-007A</t>
  </si>
  <si>
    <t>DN400</t>
  </si>
  <si>
    <t>27-XV-007B</t>
  </si>
  <si>
    <t>27-XV-007C</t>
  </si>
  <si>
    <t>27-XV-007D</t>
  </si>
  <si>
    <t>27-XV-007E</t>
  </si>
  <si>
    <t>27-XV-007F</t>
  </si>
  <si>
    <t>27-XV-007G</t>
  </si>
  <si>
    <t>27-XV-007H</t>
  </si>
  <si>
    <t>27-XV-007I</t>
  </si>
  <si>
    <t>27-XV-007J</t>
  </si>
  <si>
    <t>27-XV-008A</t>
  </si>
  <si>
    <t>27-XV-008B</t>
  </si>
  <si>
    <t>27-XV-008C</t>
  </si>
  <si>
    <t>27-XV-008D</t>
  </si>
  <si>
    <t>27-XV-008E</t>
  </si>
  <si>
    <t>27-XV-008F</t>
  </si>
  <si>
    <t>27-XV-008G</t>
  </si>
  <si>
    <t>27-XV-008H</t>
  </si>
  <si>
    <t>27-XV-008I</t>
  </si>
  <si>
    <t>27-XV-008J</t>
  </si>
  <si>
    <t>27-XV-009</t>
  </si>
  <si>
    <t>27-XV-010A</t>
  </si>
  <si>
    <t>27-XV-010B</t>
  </si>
  <si>
    <t>27-HV-001</t>
  </si>
  <si>
    <t>PTA罐壁及罐底控制角阀检修分项报价表</t>
  </si>
  <si>
    <t>VA-5103-1</t>
  </si>
  <si>
    <t>300LB</t>
  </si>
  <si>
    <t>VA-5103-2</t>
  </si>
  <si>
    <t>VA-5504-1</t>
  </si>
  <si>
    <t>16"*6"</t>
  </si>
  <si>
    <t>VA-5504-2</t>
  </si>
  <si>
    <t>XV-5501-1</t>
  </si>
  <si>
    <t>18"*16"</t>
  </si>
  <si>
    <t>900LB</t>
  </si>
  <si>
    <t>XV-5501-2</t>
  </si>
  <si>
    <t>XV-5502-1</t>
  </si>
  <si>
    <t>16"*14"</t>
  </si>
  <si>
    <t>600LB</t>
  </si>
  <si>
    <t>XV-5502-2</t>
  </si>
  <si>
    <t>XV-5503-1</t>
  </si>
  <si>
    <t>XV-5503-2</t>
  </si>
  <si>
    <t>XV-5504-1</t>
  </si>
  <si>
    <t>8"*6"</t>
  </si>
  <si>
    <t>XV-5504-2</t>
  </si>
  <si>
    <t>XV-5506-1</t>
  </si>
  <si>
    <t>XV-5506-2</t>
  </si>
  <si>
    <t>XV-5508-1</t>
  </si>
  <si>
    <t>XV-5508-2</t>
  </si>
  <si>
    <t>XV-5601-1</t>
  </si>
  <si>
    <t>14"*12"</t>
  </si>
  <si>
    <t>150LB</t>
  </si>
  <si>
    <t>XV-5601-2</t>
  </si>
  <si>
    <t>XV-5604-1</t>
  </si>
  <si>
    <t>XV-5604-2</t>
  </si>
  <si>
    <t>XV-5605-A</t>
  </si>
  <si>
    <t>XV-5605-B</t>
  </si>
  <si>
    <t>XV-5605-C</t>
  </si>
  <si>
    <t>XV-5605-D</t>
  </si>
  <si>
    <t>VA-5100-1A</t>
  </si>
  <si>
    <t>VA-5100-1B</t>
  </si>
  <si>
    <t>VA-5100-2A</t>
  </si>
  <si>
    <t>VA-5100-2B</t>
  </si>
  <si>
    <t>VA-5503-1</t>
  </si>
  <si>
    <t>VA-5503-2</t>
  </si>
  <si>
    <t>VA-5508</t>
  </si>
  <si>
    <t>VA-5513</t>
  </si>
  <si>
    <t>VA-5608-A</t>
  </si>
  <si>
    <t>VA-5608-B</t>
  </si>
  <si>
    <t>VA-5608-C</t>
  </si>
  <si>
    <t>VA-5608-D</t>
  </si>
  <si>
    <t>VA-6004-1A</t>
  </si>
  <si>
    <t>VA-6004-1B</t>
  </si>
  <si>
    <t>VA-6004-2A</t>
  </si>
  <si>
    <t>VA-6004-2B</t>
  </si>
  <si>
    <t>VA-6004-3A</t>
  </si>
  <si>
    <t>VA-6004-3B</t>
  </si>
  <si>
    <t>VA-5603</t>
  </si>
  <si>
    <t>VA-5610</t>
  </si>
  <si>
    <t>VA-6101</t>
  </si>
  <si>
    <t>26"</t>
  </si>
  <si>
    <t>LV-5501-1</t>
  </si>
  <si>
    <t>LV-5501-2</t>
  </si>
  <si>
    <t>LV-5502-1</t>
  </si>
  <si>
    <t>LV-5502-2</t>
  </si>
  <si>
    <t>LV-5503-1</t>
  </si>
  <si>
    <t>LV-5503-2</t>
  </si>
  <si>
    <t>LV-5601-1</t>
  </si>
  <si>
    <t>LV-5601-2</t>
  </si>
  <si>
    <t>PV-5203-1</t>
  </si>
  <si>
    <t>10"*8"</t>
  </si>
  <si>
    <t>PV-5203-2</t>
  </si>
  <si>
    <t>PV-5204-1</t>
  </si>
  <si>
    <t>PV-5204-2</t>
  </si>
  <si>
    <t>PV-5403-1</t>
  </si>
  <si>
    <t>20"*18"</t>
  </si>
  <si>
    <t>PV-5403-2</t>
  </si>
  <si>
    <t>HV-6000</t>
  </si>
  <si>
    <t>LV-6003-1A</t>
  </si>
  <si>
    <t>LV-6003-1B</t>
  </si>
  <si>
    <t>LV-6003-1C</t>
  </si>
  <si>
    <t>LV-6003-2A</t>
  </si>
  <si>
    <t>LV-6003-2B</t>
  </si>
  <si>
    <t>LV-6003-2C</t>
  </si>
  <si>
    <t>LV-6003-3A</t>
  </si>
  <si>
    <t>LV-6003-3B</t>
  </si>
  <si>
    <t>LV-6003-3C</t>
  </si>
  <si>
    <t>LV-6402-A</t>
  </si>
  <si>
    <t>LV-6402-B</t>
  </si>
  <si>
    <t>VA-2101</t>
  </si>
  <si>
    <t>12"*10"   TI</t>
  </si>
  <si>
    <t>VA-2102</t>
  </si>
  <si>
    <t>VA-2103</t>
  </si>
  <si>
    <t>VA-2206</t>
  </si>
  <si>
    <t>12"*10"  TI</t>
  </si>
  <si>
    <t>VA-2303A</t>
  </si>
  <si>
    <t>4"*6"   TI</t>
  </si>
  <si>
    <t xml:space="preserve">150LB </t>
  </si>
  <si>
    <t>VA-2303B</t>
  </si>
  <si>
    <t>8"*10"  TI</t>
  </si>
  <si>
    <t>VA-2307-A</t>
  </si>
  <si>
    <t>24"*22" TI</t>
  </si>
  <si>
    <t>VA-2307-B</t>
  </si>
  <si>
    <t>VA-2307-C</t>
  </si>
  <si>
    <t>VA-2307-D</t>
  </si>
  <si>
    <t>VA-2308</t>
  </si>
  <si>
    <t>12"*10" TI</t>
  </si>
  <si>
    <t>VA-3101-1</t>
  </si>
  <si>
    <t>12"*8"  317L</t>
  </si>
  <si>
    <t>VA-3108-1</t>
  </si>
  <si>
    <t>20"*18" 317L</t>
  </si>
  <si>
    <t>VA-3109-1</t>
  </si>
  <si>
    <t>10"*8"317L</t>
  </si>
  <si>
    <t>VA-3110-1</t>
  </si>
  <si>
    <t>20"*18"317L</t>
  </si>
  <si>
    <t>VA-3101-2</t>
  </si>
  <si>
    <t>12"*8" 317L</t>
  </si>
  <si>
    <t>VA-3108-2</t>
  </si>
  <si>
    <t>VA-3109-2</t>
  </si>
  <si>
    <t>VA-3110-2</t>
  </si>
  <si>
    <t>VA-3101-3</t>
  </si>
  <si>
    <t>VA-3108-3</t>
  </si>
  <si>
    <t>VA-3109-3</t>
  </si>
  <si>
    <t>10"*8" 317L</t>
  </si>
  <si>
    <t>VA-3110-3</t>
  </si>
  <si>
    <t>FV-2206</t>
  </si>
  <si>
    <t>6"*4" TI</t>
  </si>
  <si>
    <t>LV-2101-1</t>
  </si>
  <si>
    <t>14"*12" TI</t>
  </si>
  <si>
    <t>LV-2101-2</t>
  </si>
  <si>
    <t>LV-2101-3</t>
  </si>
  <si>
    <t>LV-2201-1</t>
  </si>
  <si>
    <t>18"*16" TI</t>
  </si>
  <si>
    <t>LV-2201-2</t>
  </si>
  <si>
    <t>LV-2301-1</t>
  </si>
  <si>
    <t>16"*14" TI</t>
  </si>
  <si>
    <t>LV-2301-2</t>
  </si>
  <si>
    <t>LV-3101-1</t>
  </si>
  <si>
    <t>14"*12"317l</t>
  </si>
  <si>
    <t>LV-3101-2</t>
  </si>
  <si>
    <t>14"*12" 317l</t>
  </si>
  <si>
    <t>LV-3101-3</t>
  </si>
  <si>
    <t>XV-2204</t>
  </si>
  <si>
    <t>XV-2205</t>
  </si>
  <si>
    <t>XV-2315</t>
  </si>
  <si>
    <t>XV-2316</t>
  </si>
  <si>
    <t>VA-4101</t>
  </si>
  <si>
    <t>8"*6" TI</t>
  </si>
  <si>
    <t>PV-4103</t>
  </si>
  <si>
    <t>PTA钛材球阀检修分项报价表</t>
  </si>
  <si>
    <t>易损备件加工（套）30%</t>
  </si>
  <si>
    <t>电动或气动执行机构解体检查清理</t>
  </si>
  <si>
    <r>
      <rPr>
        <sz val="9"/>
        <rFont val="宋体"/>
        <family val="3"/>
        <charset val="134"/>
      </rPr>
      <t xml:space="preserve">阀座调整弹簧或者蝶环
</t>
    </r>
    <r>
      <rPr>
        <sz val="7.5"/>
        <rFont val="宋体"/>
        <family val="3"/>
        <charset val="134"/>
      </rPr>
      <t>（材质INCONEL(Ti)）（套）</t>
    </r>
  </si>
  <si>
    <t>XV-2101-1</t>
  </si>
  <si>
    <t>8" TI</t>
  </si>
  <si>
    <t>XV-2101-2</t>
  </si>
  <si>
    <t>XV-2101-3</t>
  </si>
  <si>
    <t>XV-2102-1</t>
  </si>
  <si>
    <t>XV-2102-2</t>
  </si>
  <si>
    <t>XV-2102-3</t>
  </si>
  <si>
    <t>XV-2103-1</t>
  </si>
  <si>
    <t>XV-2103-2</t>
  </si>
  <si>
    <t>XV-2103-3</t>
  </si>
  <si>
    <t>XV-2104-1</t>
  </si>
  <si>
    <t>XV-2104-2</t>
  </si>
  <si>
    <t>XV-2104-3</t>
  </si>
  <si>
    <t>XV-2105-1</t>
  </si>
  <si>
    <t>12" TI</t>
  </si>
  <si>
    <t>XV-2105-2</t>
  </si>
  <si>
    <t>XV-2105-3</t>
  </si>
  <si>
    <t>XV-2106-1</t>
  </si>
  <si>
    <t>XV-2106-2</t>
  </si>
  <si>
    <t>XV-2106-3</t>
  </si>
  <si>
    <t>XV-2107-1</t>
  </si>
  <si>
    <t>XV-2107-2</t>
  </si>
  <si>
    <t>XV-2107-3</t>
  </si>
  <si>
    <t>XV-2108-1</t>
  </si>
  <si>
    <t>XV-2108-2</t>
  </si>
  <si>
    <t>XV-2108-3</t>
  </si>
  <si>
    <t>XV-2109-1</t>
  </si>
  <si>
    <t>XV-2109-2</t>
  </si>
  <si>
    <t>XV-2109-3</t>
  </si>
  <si>
    <t>XV-2110-1</t>
  </si>
  <si>
    <t>XV-2110-2</t>
  </si>
  <si>
    <t>XV-2110-3</t>
  </si>
  <si>
    <t>XV-2114-1</t>
  </si>
  <si>
    <t>XV-2114-2</t>
  </si>
  <si>
    <t>XV-2114-3</t>
  </si>
  <si>
    <t>XV-2201-1</t>
  </si>
  <si>
    <t>3" TI</t>
  </si>
  <si>
    <t>XV-2201-2</t>
  </si>
  <si>
    <t>XV-2201-3</t>
  </si>
  <si>
    <t>VBL-4101-1</t>
  </si>
  <si>
    <t>18" TI</t>
  </si>
  <si>
    <t>VBL-4101-2</t>
  </si>
  <si>
    <t>VBL-4101-3</t>
  </si>
  <si>
    <t>控制阀备件加工报价表</t>
  </si>
  <si>
    <t>序
号</t>
  </si>
  <si>
    <t>阀门类型</t>
  </si>
  <si>
    <t>阀门
尺寸规格</t>
  </si>
  <si>
    <t>磅级</t>
  </si>
  <si>
    <r>
      <rPr>
        <b/>
        <sz val="8"/>
        <color theme="1"/>
        <rFont val="宋体"/>
        <family val="3"/>
        <charset val="134"/>
        <scheme val="minor"/>
      </rPr>
      <t>阀芯</t>
    </r>
    <r>
      <rPr>
        <sz val="8"/>
        <color theme="1"/>
        <rFont val="宋体"/>
        <family val="3"/>
        <charset val="134"/>
        <scheme val="minor"/>
      </rPr>
      <t>（316L)</t>
    </r>
  </si>
  <si>
    <r>
      <rPr>
        <b/>
        <sz val="8"/>
        <color theme="1"/>
        <rFont val="宋体"/>
        <family val="3"/>
        <charset val="134"/>
        <scheme val="minor"/>
      </rPr>
      <t>阀杆</t>
    </r>
    <r>
      <rPr>
        <sz val="8"/>
        <color theme="1"/>
        <rFont val="宋体"/>
        <family val="3"/>
        <charset val="134"/>
        <scheme val="minor"/>
      </rPr>
      <t>（316L)</t>
    </r>
  </si>
  <si>
    <r>
      <rPr>
        <b/>
        <sz val="8"/>
        <color theme="1"/>
        <rFont val="宋体"/>
        <family val="3"/>
        <charset val="134"/>
        <scheme val="minor"/>
      </rPr>
      <t xml:space="preserve">阀笼
</t>
    </r>
    <r>
      <rPr>
        <sz val="8"/>
        <color theme="1"/>
        <rFont val="宋体"/>
        <family val="3"/>
        <charset val="134"/>
        <scheme val="minor"/>
      </rPr>
      <t>（316L)</t>
    </r>
  </si>
  <si>
    <r>
      <rPr>
        <b/>
        <sz val="8"/>
        <color theme="1"/>
        <rFont val="宋体"/>
        <family val="3"/>
        <charset val="134"/>
        <scheme val="minor"/>
      </rPr>
      <t xml:space="preserve">阀座
</t>
    </r>
    <r>
      <rPr>
        <sz val="8"/>
        <color theme="1"/>
        <rFont val="宋体"/>
        <family val="3"/>
        <charset val="134"/>
        <scheme val="minor"/>
      </rPr>
      <t xml:space="preserve">（316L)
</t>
    </r>
    <r>
      <rPr>
        <b/>
        <sz val="8"/>
        <color theme="1"/>
        <rFont val="宋体"/>
        <family val="3"/>
        <charset val="134"/>
        <scheme val="minor"/>
      </rPr>
      <t>（套）</t>
    </r>
  </si>
  <si>
    <r>
      <rPr>
        <b/>
        <sz val="8"/>
        <color theme="1"/>
        <rFont val="宋体"/>
        <family val="3"/>
        <charset val="134"/>
        <scheme val="minor"/>
      </rPr>
      <t xml:space="preserve">阀芯
</t>
    </r>
    <r>
      <rPr>
        <sz val="8"/>
        <color theme="1"/>
        <rFont val="宋体"/>
        <family val="3"/>
        <charset val="134"/>
        <scheme val="minor"/>
      </rPr>
      <t>（317L)</t>
    </r>
  </si>
  <si>
    <r>
      <rPr>
        <b/>
        <sz val="8"/>
        <color theme="1"/>
        <rFont val="宋体"/>
        <family val="3"/>
        <charset val="134"/>
        <scheme val="minor"/>
      </rPr>
      <t xml:space="preserve">阀杆
</t>
    </r>
    <r>
      <rPr>
        <sz val="8"/>
        <color theme="1"/>
        <rFont val="宋体"/>
        <family val="3"/>
        <charset val="134"/>
        <scheme val="minor"/>
      </rPr>
      <t>（317L)</t>
    </r>
  </si>
  <si>
    <r>
      <rPr>
        <b/>
        <sz val="8"/>
        <color theme="1"/>
        <rFont val="宋体"/>
        <family val="3"/>
        <charset val="134"/>
        <scheme val="minor"/>
      </rPr>
      <t xml:space="preserve">阀笼
</t>
    </r>
    <r>
      <rPr>
        <sz val="8"/>
        <color theme="1"/>
        <rFont val="宋体"/>
        <family val="3"/>
        <charset val="134"/>
        <scheme val="minor"/>
      </rPr>
      <t>（317L)</t>
    </r>
  </si>
  <si>
    <r>
      <rPr>
        <b/>
        <sz val="8"/>
        <color theme="1"/>
        <rFont val="宋体"/>
        <family val="3"/>
        <charset val="134"/>
        <scheme val="minor"/>
      </rPr>
      <t xml:space="preserve">阀座
</t>
    </r>
    <r>
      <rPr>
        <sz val="8"/>
        <color theme="1"/>
        <rFont val="宋体"/>
        <family val="3"/>
        <charset val="134"/>
        <scheme val="minor"/>
      </rPr>
      <t xml:space="preserve">（317L)
</t>
    </r>
    <r>
      <rPr>
        <b/>
        <sz val="8"/>
        <color theme="1"/>
        <rFont val="宋体"/>
        <family val="3"/>
        <charset val="134"/>
        <scheme val="minor"/>
      </rPr>
      <t>（套）</t>
    </r>
  </si>
  <si>
    <r>
      <rPr>
        <b/>
        <sz val="8"/>
        <color theme="1"/>
        <rFont val="宋体"/>
        <family val="3"/>
        <charset val="134"/>
        <scheme val="minor"/>
      </rPr>
      <t xml:space="preserve">阀芯
</t>
    </r>
    <r>
      <rPr>
        <sz val="8"/>
        <color theme="1"/>
        <rFont val="宋体"/>
        <family val="3"/>
        <charset val="134"/>
        <scheme val="minor"/>
      </rPr>
      <t>（TI)</t>
    </r>
  </si>
  <si>
    <r>
      <rPr>
        <b/>
        <sz val="8"/>
        <color theme="1"/>
        <rFont val="宋体"/>
        <family val="3"/>
        <charset val="134"/>
        <scheme val="minor"/>
      </rPr>
      <t xml:space="preserve">阀杆
</t>
    </r>
    <r>
      <rPr>
        <sz val="8"/>
        <color theme="1"/>
        <rFont val="宋体"/>
        <family val="3"/>
        <charset val="134"/>
        <scheme val="minor"/>
      </rPr>
      <t>（TI)</t>
    </r>
  </si>
  <si>
    <r>
      <rPr>
        <b/>
        <sz val="8"/>
        <color theme="1"/>
        <rFont val="宋体"/>
        <family val="3"/>
        <charset val="134"/>
        <scheme val="minor"/>
      </rPr>
      <t xml:space="preserve">阀笼
</t>
    </r>
    <r>
      <rPr>
        <sz val="8"/>
        <color theme="1"/>
        <rFont val="宋体"/>
        <family val="3"/>
        <charset val="134"/>
        <scheme val="minor"/>
      </rPr>
      <t>（TI)</t>
    </r>
  </si>
  <si>
    <r>
      <rPr>
        <b/>
        <sz val="8"/>
        <color theme="1"/>
        <rFont val="宋体"/>
        <family val="3"/>
        <charset val="134"/>
        <scheme val="minor"/>
      </rPr>
      <t xml:space="preserve">阀座
</t>
    </r>
    <r>
      <rPr>
        <sz val="8"/>
        <color theme="1"/>
        <rFont val="宋体"/>
        <family val="3"/>
        <charset val="134"/>
        <scheme val="minor"/>
      </rPr>
      <t xml:space="preserve">（TI)
</t>
    </r>
    <r>
      <rPr>
        <b/>
        <sz val="8"/>
        <color theme="1"/>
        <rFont val="宋体"/>
        <family val="3"/>
        <charset val="134"/>
        <scheme val="minor"/>
      </rPr>
      <t>（套）</t>
    </r>
  </si>
  <si>
    <t>铜活
轮</t>
  </si>
  <si>
    <t>蝶阀
压板</t>
  </si>
  <si>
    <t>填料
压板</t>
  </si>
  <si>
    <t>连接
块</t>
  </si>
  <si>
    <t>执行机
构弹簧
（套）</t>
  </si>
  <si>
    <t>执行机
构缸筒
（套）</t>
  </si>
  <si>
    <t>执行机构
活塞板
（套）</t>
  </si>
  <si>
    <t>执行机
构推杆</t>
  </si>
  <si>
    <t>执行机
构支架</t>
  </si>
  <si>
    <t>手轮机
构丝杆</t>
  </si>
  <si>
    <t>手轮
装置</t>
  </si>
  <si>
    <t>执行
机构
膜片</t>
  </si>
  <si>
    <t>填料
金属
环</t>
  </si>
  <si>
    <t>球芯
支撑
板</t>
  </si>
  <si>
    <t>阀杆
（双相钢)</t>
  </si>
  <si>
    <t>软密封
阀座
（套）</t>
  </si>
  <si>
    <t>单座或套筒阀</t>
  </si>
  <si>
    <t>DN25以下</t>
  </si>
  <si>
    <t>150~1500LB</t>
  </si>
  <si>
    <t>DN25</t>
  </si>
  <si>
    <t>DN350</t>
  </si>
  <si>
    <t>DN450</t>
  </si>
  <si>
    <t>DN500</t>
  </si>
  <si>
    <t>控制角阀</t>
  </si>
  <si>
    <t>DN80~100</t>
  </si>
  <si>
    <t>150~300LB</t>
  </si>
  <si>
    <t>DN150~200</t>
  </si>
  <si>
    <t>DN250~300</t>
  </si>
  <si>
    <t>DN350~400</t>
  </si>
  <si>
    <t>DN450~500</t>
  </si>
  <si>
    <t>DN550~600</t>
  </si>
  <si>
    <t>600~1500LB</t>
  </si>
  <si>
    <t>控制球阀</t>
  </si>
  <si>
    <t>芳烃程控球阀</t>
  </si>
  <si>
    <t>控制蝶阀</t>
  </si>
  <si>
    <t>DN650~700</t>
  </si>
  <si>
    <t>DN1800</t>
  </si>
  <si>
    <t>DN2700</t>
  </si>
  <si>
    <t>控制闸阀</t>
  </si>
  <si>
    <t>DN750~800</t>
  </si>
  <si>
    <t>DN850~900</t>
  </si>
  <si>
    <t>DN950~1000</t>
  </si>
  <si>
    <t>DN1050~1100</t>
  </si>
  <si>
    <t>通用备件</t>
  </si>
  <si>
    <t>304不锈钢支架（含测绘、安装）</t>
  </si>
  <si>
    <t>电磁阀/减压阀/行程开关</t>
  </si>
  <si>
    <t>阀门位置反馈</t>
  </si>
  <si>
    <t>定位器支架</t>
  </si>
  <si>
    <t>说明：</t>
  </si>
  <si>
    <t>不需要报价</t>
  </si>
  <si>
    <r>
      <rPr>
        <sz val="16"/>
        <color theme="1"/>
        <rFont val="宋体"/>
        <family val="3"/>
        <charset val="134"/>
        <scheme val="minor"/>
      </rPr>
      <t xml:space="preserve">  </t>
    </r>
    <r>
      <rPr>
        <u/>
        <sz val="16"/>
        <color theme="1"/>
        <rFont val="宋体"/>
        <family val="3"/>
        <charset val="134"/>
        <scheme val="minor"/>
      </rPr>
      <t xml:space="preserve">                   </t>
    </r>
    <r>
      <rPr>
        <sz val="16"/>
        <color theme="1"/>
        <rFont val="宋体"/>
        <family val="3"/>
        <charset val="134"/>
        <scheme val="minor"/>
      </rPr>
      <t>公司 控制阀维修发包报价评分表</t>
    </r>
  </si>
  <si>
    <t>单座阀或套筒阀检修分项报价</t>
  </si>
  <si>
    <t>控制角阀检修分项报价</t>
  </si>
  <si>
    <t>控制闸阀检修分项报价</t>
  </si>
  <si>
    <t>控制球阀检修分项报价</t>
  </si>
  <si>
    <t>控制蝶阀检修分项报价</t>
  </si>
  <si>
    <t>芳烃装置特殊阀门检修分项报价</t>
  </si>
  <si>
    <t>HARTMAM高压切断球阀检修分项报价</t>
  </si>
  <si>
    <t>生产二部高压角阀检修分项报价</t>
  </si>
  <si>
    <t>生产二部程控阀检修分项报价</t>
  </si>
  <si>
    <t>PTA罐壁及罐底控制角阀检修分项报价</t>
  </si>
  <si>
    <t>PTA钛材球阀检修分项报价</t>
  </si>
  <si>
    <t>控制阀备件加工报价</t>
  </si>
  <si>
    <t>总计</t>
  </si>
  <si>
    <t>阀门尺寸</t>
  </si>
  <si>
    <r>
      <rPr>
        <sz val="9"/>
        <color theme="1"/>
        <rFont val="宋体"/>
        <family val="3"/>
        <charset val="134"/>
        <scheme val="minor"/>
      </rPr>
      <t>阀芯</t>
    </r>
    <r>
      <rPr>
        <sz val="7"/>
        <color theme="1"/>
        <rFont val="宋体"/>
        <family val="3"/>
        <charset val="134"/>
        <scheme val="minor"/>
      </rPr>
      <t>（316L)</t>
    </r>
  </si>
  <si>
    <r>
      <rPr>
        <sz val="9"/>
        <color theme="1"/>
        <rFont val="宋体"/>
        <family val="3"/>
        <charset val="134"/>
        <scheme val="minor"/>
      </rPr>
      <t>阀杆</t>
    </r>
    <r>
      <rPr>
        <sz val="7"/>
        <color theme="1"/>
        <rFont val="宋体"/>
        <family val="3"/>
        <charset val="134"/>
        <scheme val="minor"/>
      </rPr>
      <t>（316L)</t>
    </r>
  </si>
  <si>
    <r>
      <rPr>
        <sz val="9"/>
        <color theme="1"/>
        <rFont val="宋体"/>
        <family val="3"/>
        <charset val="134"/>
        <scheme val="minor"/>
      </rPr>
      <t>阀笼</t>
    </r>
    <r>
      <rPr>
        <sz val="7"/>
        <color theme="1"/>
        <rFont val="宋体"/>
        <family val="3"/>
        <charset val="134"/>
        <scheme val="minor"/>
      </rPr>
      <t>（316L)</t>
    </r>
  </si>
  <si>
    <r>
      <rPr>
        <sz val="9"/>
        <color theme="1"/>
        <rFont val="宋体"/>
        <family val="3"/>
        <charset val="134"/>
        <scheme val="minor"/>
      </rPr>
      <t>阀座</t>
    </r>
    <r>
      <rPr>
        <sz val="7"/>
        <color theme="1"/>
        <rFont val="宋体"/>
        <family val="3"/>
        <charset val="134"/>
        <scheme val="minor"/>
      </rPr>
      <t>（316L）</t>
    </r>
    <r>
      <rPr>
        <sz val="8"/>
        <color theme="1"/>
        <rFont val="宋体"/>
        <family val="3"/>
        <charset val="134"/>
        <scheme val="minor"/>
      </rPr>
      <t>（套）</t>
    </r>
  </si>
  <si>
    <r>
      <rPr>
        <sz val="9"/>
        <color theme="1"/>
        <rFont val="宋体"/>
        <family val="3"/>
        <charset val="134"/>
        <scheme val="minor"/>
      </rPr>
      <t>阀芯</t>
    </r>
    <r>
      <rPr>
        <sz val="7"/>
        <color theme="1"/>
        <rFont val="宋体"/>
        <family val="3"/>
        <charset val="134"/>
        <scheme val="minor"/>
      </rPr>
      <t>（317L)</t>
    </r>
  </si>
  <si>
    <r>
      <rPr>
        <sz val="9"/>
        <color theme="1"/>
        <rFont val="宋体"/>
        <family val="3"/>
        <charset val="134"/>
        <scheme val="minor"/>
      </rPr>
      <t>阀杆</t>
    </r>
    <r>
      <rPr>
        <sz val="7"/>
        <color theme="1"/>
        <rFont val="宋体"/>
        <family val="3"/>
        <charset val="134"/>
        <scheme val="minor"/>
      </rPr>
      <t>（317L)</t>
    </r>
  </si>
  <si>
    <r>
      <rPr>
        <sz val="9"/>
        <color theme="1"/>
        <rFont val="宋体"/>
        <family val="3"/>
        <charset val="134"/>
        <scheme val="minor"/>
      </rPr>
      <t>阀笼</t>
    </r>
    <r>
      <rPr>
        <sz val="7"/>
        <color theme="1"/>
        <rFont val="宋体"/>
        <family val="3"/>
        <charset val="134"/>
        <scheme val="minor"/>
      </rPr>
      <t>（317L)</t>
    </r>
  </si>
  <si>
    <r>
      <rPr>
        <sz val="9"/>
        <color theme="1"/>
        <rFont val="宋体"/>
        <family val="3"/>
        <charset val="134"/>
        <scheme val="minor"/>
      </rPr>
      <t>阀座</t>
    </r>
    <r>
      <rPr>
        <sz val="7"/>
        <color theme="1"/>
        <rFont val="宋体"/>
        <family val="3"/>
        <charset val="134"/>
        <scheme val="minor"/>
      </rPr>
      <t>（317L)</t>
    </r>
    <r>
      <rPr>
        <sz val="8"/>
        <color theme="1"/>
        <rFont val="宋体"/>
        <family val="3"/>
        <charset val="134"/>
        <scheme val="minor"/>
      </rPr>
      <t>（套）</t>
    </r>
  </si>
  <si>
    <r>
      <rPr>
        <sz val="9"/>
        <color theme="1"/>
        <rFont val="宋体"/>
        <family val="3"/>
        <charset val="134"/>
        <scheme val="minor"/>
      </rPr>
      <t>阀芯</t>
    </r>
    <r>
      <rPr>
        <sz val="7"/>
        <color theme="1"/>
        <rFont val="宋体"/>
        <family val="3"/>
        <charset val="134"/>
        <scheme val="minor"/>
      </rPr>
      <t>（TI)</t>
    </r>
  </si>
  <si>
    <r>
      <rPr>
        <sz val="9"/>
        <color theme="1"/>
        <rFont val="宋体"/>
        <family val="3"/>
        <charset val="134"/>
        <scheme val="minor"/>
      </rPr>
      <t>阀杆</t>
    </r>
    <r>
      <rPr>
        <sz val="7"/>
        <color theme="1"/>
        <rFont val="宋体"/>
        <family val="3"/>
        <charset val="134"/>
        <scheme val="minor"/>
      </rPr>
      <t>（TI)</t>
    </r>
  </si>
  <si>
    <r>
      <rPr>
        <sz val="9"/>
        <color theme="1"/>
        <rFont val="宋体"/>
        <family val="3"/>
        <charset val="134"/>
        <scheme val="minor"/>
      </rPr>
      <t>阀笼</t>
    </r>
    <r>
      <rPr>
        <sz val="7"/>
        <color theme="1"/>
        <rFont val="宋体"/>
        <family val="3"/>
        <charset val="134"/>
        <scheme val="minor"/>
      </rPr>
      <t>（TI)</t>
    </r>
  </si>
  <si>
    <r>
      <rPr>
        <sz val="9"/>
        <color theme="1"/>
        <rFont val="宋体"/>
        <family val="3"/>
        <charset val="134"/>
        <scheme val="minor"/>
      </rPr>
      <t>阀座</t>
    </r>
    <r>
      <rPr>
        <sz val="7"/>
        <color theme="1"/>
        <rFont val="宋体"/>
        <family val="3"/>
        <charset val="134"/>
        <scheme val="minor"/>
      </rPr>
      <t>（TI)</t>
    </r>
    <r>
      <rPr>
        <sz val="8"/>
        <color theme="1"/>
        <rFont val="宋体"/>
        <family val="3"/>
        <charset val="134"/>
        <scheme val="minor"/>
      </rPr>
      <t>（套）</t>
    </r>
  </si>
  <si>
    <t>铜活轮</t>
  </si>
  <si>
    <t>蝶阀压板</t>
  </si>
  <si>
    <t>填料压板</t>
  </si>
  <si>
    <t>连接块</t>
  </si>
  <si>
    <r>
      <rPr>
        <sz val="9"/>
        <color theme="1"/>
        <rFont val="宋体"/>
        <family val="3"/>
        <charset val="134"/>
        <scheme val="minor"/>
      </rPr>
      <t>执行机构弹簧</t>
    </r>
    <r>
      <rPr>
        <sz val="8.5"/>
        <color theme="1"/>
        <rFont val="宋体"/>
        <family val="3"/>
        <charset val="134"/>
        <scheme val="minor"/>
      </rPr>
      <t>（套）</t>
    </r>
  </si>
  <si>
    <r>
      <rPr>
        <sz val="9"/>
        <color theme="1"/>
        <rFont val="宋体"/>
        <family val="3"/>
        <charset val="134"/>
        <scheme val="minor"/>
      </rPr>
      <t>执行机构缸筒</t>
    </r>
    <r>
      <rPr>
        <sz val="8"/>
        <color theme="1"/>
        <rFont val="宋体"/>
        <family val="3"/>
        <charset val="134"/>
        <scheme val="minor"/>
      </rPr>
      <t>（套）</t>
    </r>
  </si>
  <si>
    <r>
      <rPr>
        <sz val="9"/>
        <color theme="1"/>
        <rFont val="宋体"/>
        <family val="3"/>
        <charset val="134"/>
        <scheme val="minor"/>
      </rPr>
      <t>执行机构活塞板</t>
    </r>
    <r>
      <rPr>
        <sz val="8"/>
        <color theme="1"/>
        <rFont val="宋体"/>
        <family val="3"/>
        <charset val="134"/>
        <scheme val="minor"/>
      </rPr>
      <t>（套）</t>
    </r>
  </si>
  <si>
    <t>执行机构推杆</t>
  </si>
  <si>
    <t>执行机构支架</t>
  </si>
  <si>
    <t>手轮机构丝杆</t>
  </si>
  <si>
    <t>手轮装置</t>
  </si>
  <si>
    <t>执行机构膜片</t>
  </si>
  <si>
    <r>
      <rPr>
        <sz val="9"/>
        <color theme="1"/>
        <rFont val="宋体"/>
        <family val="3"/>
        <charset val="134"/>
        <scheme val="minor"/>
      </rPr>
      <t>填料金属环</t>
    </r>
    <r>
      <rPr>
        <sz val="8"/>
        <color theme="1"/>
        <rFont val="宋体"/>
        <family val="3"/>
        <charset val="134"/>
        <scheme val="minor"/>
      </rPr>
      <t>（套）</t>
    </r>
  </si>
  <si>
    <t>球芯支撑板</t>
  </si>
  <si>
    <t>阀杆（双相钢)</t>
  </si>
  <si>
    <r>
      <rPr>
        <sz val="9"/>
        <color theme="1"/>
        <rFont val="宋体"/>
        <family val="3"/>
        <charset val="134"/>
        <scheme val="minor"/>
      </rPr>
      <t>软密封阀座</t>
    </r>
    <r>
      <rPr>
        <sz val="8"/>
        <color theme="1"/>
        <rFont val="宋体"/>
        <family val="3"/>
        <charset val="134"/>
        <scheme val="minor"/>
      </rPr>
      <t>（套）</t>
    </r>
  </si>
  <si>
    <t>304不锈钢支架
（含测绘、安装）</t>
  </si>
  <si>
    <t>电磁阀减压阀</t>
  </si>
  <si>
    <t>位置开关</t>
  </si>
  <si>
    <t>定位器</t>
  </si>
  <si>
    <t>DN25~以下</t>
  </si>
  <si>
    <t>DN25~</t>
  </si>
  <si>
    <t>DN80~</t>
  </si>
  <si>
    <t>DN150~</t>
  </si>
  <si>
    <t>DN250~</t>
  </si>
  <si>
    <t>DN350~</t>
  </si>
  <si>
    <t>DN450~</t>
  </si>
  <si>
    <t>DN80~DN100</t>
  </si>
  <si>
    <t>DN150~DN200</t>
  </si>
  <si>
    <t>DN250~DN300</t>
  </si>
  <si>
    <t>DN350~DN400</t>
  </si>
  <si>
    <t>DN450~DN500</t>
  </si>
  <si>
    <t>DN550~DN600</t>
  </si>
  <si>
    <t>DN650~DN700</t>
  </si>
  <si>
    <t>DN750~DN800</t>
  </si>
  <si>
    <t>DN850~DN900</t>
  </si>
  <si>
    <t>DN950~DN1000</t>
  </si>
  <si>
    <t>DN1050~DN1100</t>
  </si>
  <si>
    <t>空白格中需要保价</t>
  </si>
  <si>
    <t>占分
比例</t>
    <phoneticPr fontId="33" type="noConversion"/>
  </si>
  <si>
    <t>基准价
（元）</t>
    <phoneticPr fontId="33" type="noConversion"/>
  </si>
  <si>
    <t>基础得分</t>
    <phoneticPr fontId="33" type="noConversion"/>
  </si>
  <si>
    <t>上/下浮比例（%）</t>
    <phoneticPr fontId="33" type="noConversion"/>
  </si>
  <si>
    <t>上/下浮价格（元）</t>
    <phoneticPr fontId="33" type="noConversion"/>
  </si>
  <si>
    <t>浮动
得分</t>
    <phoneticPr fontId="33" type="noConversion"/>
  </si>
  <si>
    <t>得分
（基础+浮动分）</t>
    <phoneticPr fontId="33" type="noConversion"/>
  </si>
  <si>
    <t>项目名称</t>
    <phoneticPr fontId="33" type="noConversion"/>
  </si>
  <si>
    <t>序号</t>
    <phoneticPr fontId="33" type="noConversion"/>
  </si>
  <si>
    <t>分类</t>
    <phoneticPr fontId="33" type="noConversion"/>
  </si>
  <si>
    <t>一
80分</t>
    <phoneticPr fontId="33" type="noConversion"/>
  </si>
  <si>
    <t>二
20分</t>
    <phoneticPr fontId="33" type="noConversion"/>
  </si>
  <si>
    <r>
      <t>评分标准：
      以《各分项报价》为基础分80分，各项报价整体浮动得分为：每下浮1%加 1分×各分项占分比例，每上浮1%减 1分×各分项占分比例，以此类推；总得分最高100分。</t>
    </r>
    <r>
      <rPr>
        <sz val="9"/>
        <color theme="1"/>
        <rFont val="宋体"/>
        <family val="3"/>
        <charset val="134"/>
        <scheme val="minor"/>
      </rPr>
      <t xml:space="preserve">
</t>
    </r>
    <phoneticPr fontId="33" type="noConversion"/>
  </si>
  <si>
    <t>气动执行机构解体检查清理</t>
    <phoneticPr fontId="33" type="noConversion"/>
  </si>
  <si>
    <t>手轮机构检查、清理</t>
    <phoneticPr fontId="33" type="noConversion"/>
  </si>
  <si>
    <t>阀内维修包（套）</t>
    <phoneticPr fontId="33" type="noConversion"/>
  </si>
  <si>
    <t xml:space="preserve"> 备 注： 两法兰面成90度的控制阀划分到“单座阀或套筒阀类”。</t>
    <phoneticPr fontId="3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</si>
</sst>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 "/>
    <numFmt numFmtId="177" formatCode="0_);[Red]\(0\)"/>
    <numFmt numFmtId="178" formatCode="#,##0_ "/>
    <numFmt numFmtId="179" formatCode="0.0_ "/>
  </numFmts>
  <fonts count="36" x14ac:knownFonts="1">
    <font>
      <sz val="11"/>
      <color theme="1"/>
      <name val="宋体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8"/>
      <name val="宋体"/>
      <family val="3"/>
      <charset val="134"/>
    </font>
    <font>
      <sz val="9"/>
      <color rgb="FFFFC000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b/>
      <sz val="8"/>
      <color indexed="8"/>
      <name val="宋体"/>
      <family val="3"/>
      <charset val="134"/>
    </font>
    <font>
      <b/>
      <sz val="8"/>
      <color theme="1"/>
      <name val="宋体"/>
      <family val="3"/>
      <charset val="134"/>
      <scheme val="minor"/>
    </font>
    <font>
      <sz val="8"/>
      <color indexed="8"/>
      <name val="宋体"/>
      <family val="3"/>
      <charset val="134"/>
    </font>
    <font>
      <sz val="8"/>
      <color theme="1"/>
      <name val="微软雅黑 Light"/>
      <family val="2"/>
      <charset val="134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9"/>
      <color theme="1"/>
      <name val="宋体"/>
      <family val="3"/>
      <charset val="134"/>
      <scheme val="minor"/>
    </font>
    <font>
      <sz val="8"/>
      <name val="Arial"/>
      <family val="2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9"/>
      <color theme="1"/>
      <name val="微软雅黑 Light"/>
      <family val="2"/>
      <charset val="134"/>
    </font>
    <font>
      <b/>
      <sz val="11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name val="Arial"/>
      <family val="2"/>
    </font>
    <font>
      <sz val="12"/>
      <name val="宋体"/>
      <family val="3"/>
      <charset val="134"/>
    </font>
    <font>
      <sz val="7"/>
      <color theme="1"/>
      <name val="宋体"/>
      <family val="3"/>
      <charset val="134"/>
      <scheme val="minor"/>
    </font>
    <font>
      <sz val="8.5"/>
      <color theme="1"/>
      <name val="宋体"/>
      <family val="3"/>
      <charset val="134"/>
      <scheme val="minor"/>
    </font>
    <font>
      <u/>
      <sz val="16"/>
      <color theme="1"/>
      <name val="宋体"/>
      <family val="3"/>
      <charset val="134"/>
      <scheme val="minor"/>
    </font>
    <font>
      <sz val="7.5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>
      <alignment vertical="center"/>
    </xf>
    <xf numFmtId="0" fontId="27" fillId="0" borderId="0"/>
    <xf numFmtId="0" fontId="28" fillId="0" borderId="0"/>
    <xf numFmtId="0" fontId="27" fillId="0" borderId="0"/>
  </cellStyleXfs>
  <cellXfs count="17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12" fillId="0" borderId="3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177" fontId="12" fillId="0" borderId="3" xfId="0" applyNumberFormat="1" applyFont="1" applyFill="1" applyBorder="1" applyAlignment="1">
      <alignment horizontal="center" vertical="center" wrapText="1"/>
    </xf>
    <xf numFmtId="177" fontId="12" fillId="0" borderId="4" xfId="0" applyNumberFormat="1" applyFont="1" applyFill="1" applyBorder="1" applyAlignment="1">
      <alignment horizontal="center" vertical="center"/>
    </xf>
    <xf numFmtId="177" fontId="12" fillId="0" borderId="9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177" fontId="12" fillId="0" borderId="10" xfId="0" applyNumberFormat="1" applyFont="1" applyFill="1" applyBorder="1" applyAlignment="1">
      <alignment horizontal="center" vertical="center"/>
    </xf>
    <xf numFmtId="177" fontId="5" fillId="0" borderId="1" xfId="3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/>
    </xf>
    <xf numFmtId="177" fontId="12" fillId="0" borderId="0" xfId="0" applyNumberFormat="1" applyFont="1" applyFill="1" applyAlignment="1">
      <alignment horizontal="center" vertical="center"/>
    </xf>
    <xf numFmtId="177" fontId="12" fillId="0" borderId="0" xfId="0" applyNumberFormat="1" applyFont="1" applyFill="1" applyAlignment="1">
      <alignment horizontal="left" vertical="center"/>
    </xf>
    <xf numFmtId="177" fontId="12" fillId="0" borderId="1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5" fillId="0" borderId="1" xfId="3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 wrapText="1"/>
    </xf>
    <xf numFmtId="0" fontId="15" fillId="0" borderId="15" xfId="3" applyFont="1" applyFill="1" applyBorder="1" applyAlignment="1">
      <alignment horizontal="center" vertical="center" wrapText="1"/>
    </xf>
    <xf numFmtId="9" fontId="15" fillId="0" borderId="3" xfId="3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9" fontId="15" fillId="0" borderId="1" xfId="3" applyNumberFormat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/>
    </xf>
    <xf numFmtId="176" fontId="15" fillId="0" borderId="1" xfId="3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1" xfId="3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/>
    </xf>
    <xf numFmtId="0" fontId="8" fillId="0" borderId="3" xfId="3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8" fillId="0" borderId="1" xfId="2" applyFont="1" applyFill="1" applyBorder="1" applyAlignment="1">
      <alignment horizontal="center" vertical="center" wrapText="1" shrinkToFit="1"/>
    </xf>
    <xf numFmtId="49" fontId="15" fillId="0" borderId="1" xfId="3" applyNumberFormat="1" applyFont="1" applyFill="1" applyBorder="1" applyAlignment="1">
      <alignment horizontal="center" vertical="center" wrapText="1"/>
    </xf>
    <xf numFmtId="0" fontId="15" fillId="0" borderId="1" xfId="3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1" fillId="0" borderId="3" xfId="0" applyFont="1" applyFill="1" applyBorder="1">
      <alignment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15" fillId="0" borderId="0" xfId="3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9" fontId="22" fillId="0" borderId="1" xfId="3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5" fillId="3" borderId="1" xfId="3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right" vertical="center"/>
    </xf>
    <xf numFmtId="0" fontId="23" fillId="0" borderId="0" xfId="0" applyFont="1" applyFill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 wrapText="1"/>
    </xf>
    <xf numFmtId="0" fontId="19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3" xfId="0" applyFont="1" applyFill="1" applyBorder="1" applyAlignment="1">
      <alignment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9" fontId="22" fillId="0" borderId="3" xfId="3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left" vertical="center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 wrapText="1"/>
    </xf>
    <xf numFmtId="9" fontId="33" fillId="0" borderId="1" xfId="0" applyNumberFormat="1" applyFont="1" applyBorder="1" applyAlignment="1">
      <alignment horizontal="center" vertical="center"/>
    </xf>
    <xf numFmtId="178" fontId="33" fillId="0" borderId="1" xfId="0" applyNumberFormat="1" applyFont="1" applyBorder="1" applyAlignment="1">
      <alignment horizontal="right" vertical="center" wrapText="1"/>
    </xf>
    <xf numFmtId="178" fontId="33" fillId="0" borderId="1" xfId="0" applyNumberFormat="1" applyFont="1" applyBorder="1" applyAlignment="1">
      <alignment horizontal="center" vertical="center" wrapText="1"/>
    </xf>
    <xf numFmtId="0" fontId="33" fillId="0" borderId="1" xfId="0" applyFont="1" applyBorder="1">
      <alignment vertical="center"/>
    </xf>
    <xf numFmtId="9" fontId="33" fillId="0" borderId="1" xfId="0" applyNumberFormat="1" applyFont="1" applyBorder="1" applyAlignment="1">
      <alignment horizontal="center" vertical="center" wrapText="1"/>
    </xf>
    <xf numFmtId="179" fontId="33" fillId="0" borderId="1" xfId="0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3" fontId="34" fillId="0" borderId="1" xfId="0" applyNumberFormat="1" applyFont="1" applyBorder="1">
      <alignment vertical="center"/>
    </xf>
    <xf numFmtId="0" fontId="34" fillId="0" borderId="1" xfId="0" applyFont="1" applyBorder="1">
      <alignment vertical="center"/>
    </xf>
    <xf numFmtId="9" fontId="35" fillId="0" borderId="1" xfId="3" applyNumberFormat="1" applyFont="1" applyFill="1" applyBorder="1" applyAlignment="1">
      <alignment horizontal="center" vertical="center" wrapText="1"/>
    </xf>
    <xf numFmtId="9" fontId="35" fillId="0" borderId="3" xfId="3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5" fillId="0" borderId="1" xfId="3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16" fillId="0" borderId="1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5" fillId="0" borderId="2" xfId="3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 wrapText="1"/>
    </xf>
    <xf numFmtId="0" fontId="15" fillId="0" borderId="13" xfId="3" applyFont="1" applyFill="1" applyBorder="1" applyAlignment="1">
      <alignment horizontal="center" vertical="center" wrapText="1"/>
    </xf>
    <xf numFmtId="0" fontId="15" fillId="0" borderId="15" xfId="3" applyFont="1" applyFill="1" applyBorder="1" applyAlignment="1">
      <alignment horizontal="center" vertical="center" wrapText="1"/>
    </xf>
    <xf numFmtId="177" fontId="9" fillId="0" borderId="0" xfId="0" applyNumberFormat="1" applyFont="1" applyFill="1" applyBorder="1" applyAlignment="1">
      <alignment horizontal="center" vertical="center"/>
    </xf>
    <xf numFmtId="177" fontId="5" fillId="0" borderId="1" xfId="3" applyNumberFormat="1" applyFont="1" applyFill="1" applyBorder="1" applyAlignment="1">
      <alignment horizontal="center" vertical="center" wrapText="1"/>
    </xf>
    <xf numFmtId="177" fontId="5" fillId="0" borderId="6" xfId="3" applyNumberFormat="1" applyFont="1" applyFill="1" applyBorder="1" applyAlignment="1">
      <alignment horizontal="center" vertical="center" wrapText="1"/>
    </xf>
    <xf numFmtId="177" fontId="5" fillId="0" borderId="8" xfId="3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34" fillId="0" borderId="1" xfId="0" applyFont="1" applyBorder="1" applyAlignment="1">
      <alignment horizontal="left" vertical="top" wrapText="1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4">
    <cellStyle name="常规" xfId="0" builtinId="0"/>
    <cellStyle name="常规 2" xfId="2"/>
    <cellStyle name="常规_Inst_IndexMODIFY" xfId="1"/>
    <cellStyle name="样式 1" xfId="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46"/>
  <sheetViews>
    <sheetView topLeftCell="A13" workbookViewId="0">
      <selection activeCell="G49" sqref="G49"/>
    </sheetView>
  </sheetViews>
  <sheetFormatPr defaultColWidth="9" defaultRowHeight="13.5" x14ac:dyDescent="0.15"/>
  <cols>
    <col min="1" max="1" width="3.75" style="1" customWidth="1"/>
    <col min="2" max="2" width="5.25" style="1" customWidth="1"/>
    <col min="3" max="3" width="7.5" style="68" customWidth="1"/>
    <col min="4" max="4" width="6.75" style="68" customWidth="1"/>
    <col min="5" max="5" width="6" style="68" customWidth="1"/>
    <col min="6" max="6" width="6" style="33" customWidth="1"/>
    <col min="7" max="7" width="6.75" style="33" customWidth="1"/>
    <col min="8" max="8" width="6" style="33" customWidth="1"/>
    <col min="9" max="9" width="6.75" style="33" customWidth="1"/>
    <col min="10" max="10" width="6" style="33" customWidth="1"/>
    <col min="11" max="11" width="6.75" style="33" customWidth="1"/>
    <col min="12" max="12" width="7.5" style="33" customWidth="1"/>
    <col min="13" max="15" width="6.75" style="33" customWidth="1"/>
    <col min="16" max="17" width="6" style="33" customWidth="1"/>
    <col min="18" max="19" width="6.75" style="33" customWidth="1"/>
    <col min="20" max="20" width="6.75" style="1" customWidth="1"/>
    <col min="21" max="21" width="6.75" style="33" customWidth="1"/>
    <col min="22" max="22" width="6.125" style="1" customWidth="1"/>
    <col min="23" max="23" width="5.25" style="1" hidden="1" customWidth="1"/>
    <col min="24" max="16384" width="9" style="33"/>
  </cols>
  <sheetData>
    <row r="1" spans="1:23" ht="14.25" x14ac:dyDescent="0.15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51"/>
    </row>
    <row r="2" spans="1:23" x14ac:dyDescent="0.15">
      <c r="A2" s="127" t="s">
        <v>1</v>
      </c>
      <c r="B2" s="128"/>
      <c r="C2" s="129"/>
      <c r="D2" s="128" t="s">
        <v>2</v>
      </c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9"/>
      <c r="R2" s="130" t="s">
        <v>3</v>
      </c>
      <c r="S2" s="130"/>
      <c r="T2" s="130"/>
      <c r="U2" s="130"/>
      <c r="V2" s="114" t="s">
        <v>4</v>
      </c>
      <c r="W2" s="97"/>
    </row>
    <row r="3" spans="1:23" s="96" customFormat="1" ht="45" x14ac:dyDescent="0.15">
      <c r="A3" s="52" t="s">
        <v>5</v>
      </c>
      <c r="B3" s="52" t="s">
        <v>6</v>
      </c>
      <c r="C3" s="48" t="s">
        <v>7</v>
      </c>
      <c r="D3" s="34" t="s">
        <v>8</v>
      </c>
      <c r="E3" s="34" t="s">
        <v>9</v>
      </c>
      <c r="F3" s="34" t="s">
        <v>10</v>
      </c>
      <c r="G3" s="34" t="s">
        <v>11</v>
      </c>
      <c r="H3" s="34" t="s">
        <v>12</v>
      </c>
      <c r="I3" s="34" t="s">
        <v>13</v>
      </c>
      <c r="J3" s="34" t="s">
        <v>14</v>
      </c>
      <c r="K3" s="34" t="s">
        <v>15</v>
      </c>
      <c r="L3" s="34" t="s">
        <v>16</v>
      </c>
      <c r="M3" s="34" t="s">
        <v>17</v>
      </c>
      <c r="N3" s="34" t="s">
        <v>18</v>
      </c>
      <c r="O3" s="34" t="s">
        <v>19</v>
      </c>
      <c r="P3" s="34" t="s">
        <v>20</v>
      </c>
      <c r="Q3" s="34" t="s">
        <v>21</v>
      </c>
      <c r="R3" s="34" t="s">
        <v>22</v>
      </c>
      <c r="S3" s="34" t="s">
        <v>23</v>
      </c>
      <c r="T3" s="34" t="s">
        <v>24</v>
      </c>
      <c r="U3" s="34" t="s">
        <v>25</v>
      </c>
      <c r="V3" s="115"/>
      <c r="W3" s="96" t="s">
        <v>26</v>
      </c>
    </row>
    <row r="4" spans="1:23" s="96" customFormat="1" ht="11.25" x14ac:dyDescent="0.15">
      <c r="A4" s="131" t="s">
        <v>27</v>
      </c>
      <c r="B4" s="132"/>
      <c r="C4" s="48"/>
      <c r="D4" s="78">
        <v>0.08</v>
      </c>
      <c r="E4" s="78">
        <v>0.02</v>
      </c>
      <c r="F4" s="78">
        <v>0.1</v>
      </c>
      <c r="G4" s="78">
        <v>0.05</v>
      </c>
      <c r="H4" s="78">
        <v>0.02</v>
      </c>
      <c r="I4" s="78">
        <v>0.03</v>
      </c>
      <c r="J4" s="78">
        <v>0.1</v>
      </c>
      <c r="K4" s="78">
        <v>0.15</v>
      </c>
      <c r="L4" s="78">
        <v>0.02</v>
      </c>
      <c r="M4" s="78">
        <v>0.05</v>
      </c>
      <c r="N4" s="78">
        <v>0.05</v>
      </c>
      <c r="O4" s="78">
        <v>0.01</v>
      </c>
      <c r="P4" s="78">
        <v>0.01</v>
      </c>
      <c r="Q4" s="78">
        <v>0.01</v>
      </c>
      <c r="R4" s="78">
        <v>0.04</v>
      </c>
      <c r="S4" s="78">
        <v>0.04</v>
      </c>
      <c r="T4" s="78">
        <v>0.14000000000000001</v>
      </c>
      <c r="U4" s="78">
        <v>0.08</v>
      </c>
      <c r="V4" s="93">
        <v>1</v>
      </c>
      <c r="W4" s="97"/>
    </row>
    <row r="5" spans="1:23" s="62" customFormat="1" ht="12" customHeight="1" x14ac:dyDescent="0.15">
      <c r="A5" s="116">
        <v>15</v>
      </c>
      <c r="B5" s="119" t="s">
        <v>28</v>
      </c>
      <c r="C5" s="86" t="s">
        <v>29</v>
      </c>
      <c r="D5" s="39">
        <f>V5*0.08</f>
        <v>181.6</v>
      </c>
      <c r="E5" s="40">
        <f>V5*0.02</f>
        <v>45.4</v>
      </c>
      <c r="F5" s="39">
        <f>V5*0.1</f>
        <v>227</v>
      </c>
      <c r="G5" s="39">
        <f>V5*0.05</f>
        <v>113.5</v>
      </c>
      <c r="H5" s="39">
        <f>V5*0.02</f>
        <v>45.4</v>
      </c>
      <c r="I5" s="39">
        <f>V5*0.03</f>
        <v>68.099999999999994</v>
      </c>
      <c r="J5" s="39">
        <f>V5*0.1</f>
        <v>227</v>
      </c>
      <c r="K5" s="39">
        <f>V5*0.15</f>
        <v>340.5</v>
      </c>
      <c r="L5" s="39">
        <f>V5*0.02</f>
        <v>45.4</v>
      </c>
      <c r="M5" s="39">
        <f>V5*0.05</f>
        <v>113.5</v>
      </c>
      <c r="N5" s="39">
        <f>V5*0.05</f>
        <v>113.5</v>
      </c>
      <c r="O5" s="39">
        <f>V5*0.01</f>
        <v>22.7</v>
      </c>
      <c r="P5" s="39">
        <f>V5*0.01</f>
        <v>22.7</v>
      </c>
      <c r="Q5" s="39">
        <f>V5*0.01</f>
        <v>22.7</v>
      </c>
      <c r="R5" s="39">
        <f>V5*0.04</f>
        <v>90.8</v>
      </c>
      <c r="S5" s="39">
        <f>V5*0.04</f>
        <v>90.8</v>
      </c>
      <c r="T5" s="40">
        <f>V5*0.14</f>
        <v>317.8</v>
      </c>
      <c r="U5" s="39">
        <f>V5*0.08</f>
        <v>181.6</v>
      </c>
      <c r="V5" s="5">
        <v>2270</v>
      </c>
      <c r="W5" s="62">
        <v>2090</v>
      </c>
    </row>
    <row r="6" spans="1:23" s="62" customFormat="1" ht="12" customHeight="1" x14ac:dyDescent="0.15">
      <c r="A6" s="118"/>
      <c r="B6" s="120"/>
      <c r="C6" s="86" t="s">
        <v>30</v>
      </c>
      <c r="D6" s="39">
        <f t="shared" ref="D6:D45" si="0">V6*0.08</f>
        <v>244.8</v>
      </c>
      <c r="E6" s="40">
        <f t="shared" ref="E6:E45" si="1">V6*0.02</f>
        <v>61.2</v>
      </c>
      <c r="F6" s="39">
        <f t="shared" ref="F6:F45" si="2">V6*0.1</f>
        <v>306</v>
      </c>
      <c r="G6" s="39">
        <f t="shared" ref="G6:G45" si="3">V6*0.05</f>
        <v>153</v>
      </c>
      <c r="H6" s="39">
        <f t="shared" ref="H6:H45" si="4">V6*0.02</f>
        <v>61.2</v>
      </c>
      <c r="I6" s="39">
        <f t="shared" ref="I6:I45" si="5">V6*0.03</f>
        <v>91.8</v>
      </c>
      <c r="J6" s="39">
        <f t="shared" ref="J6:J45" si="6">V6*0.1</f>
        <v>306</v>
      </c>
      <c r="K6" s="39">
        <f t="shared" ref="K6:K45" si="7">V6*0.15</f>
        <v>459</v>
      </c>
      <c r="L6" s="39">
        <f t="shared" ref="L6:L45" si="8">V6*0.02</f>
        <v>61.2</v>
      </c>
      <c r="M6" s="39">
        <f t="shared" ref="M6:M45" si="9">V6*0.05</f>
        <v>153</v>
      </c>
      <c r="N6" s="39">
        <f t="shared" ref="N6:N45" si="10">V6*0.05</f>
        <v>153</v>
      </c>
      <c r="O6" s="39">
        <f t="shared" ref="O6:O45" si="11">V6*0.01</f>
        <v>30.6</v>
      </c>
      <c r="P6" s="39">
        <f t="shared" ref="P6:P45" si="12">V6*0.01</f>
        <v>30.6</v>
      </c>
      <c r="Q6" s="39">
        <f t="shared" ref="Q6:Q45" si="13">V6*0.01</f>
        <v>30.6</v>
      </c>
      <c r="R6" s="39">
        <f t="shared" ref="R6:R45" si="14">V6*0.04</f>
        <v>122.4</v>
      </c>
      <c r="S6" s="39">
        <f t="shared" ref="S6:S45" si="15">V6*0.04</f>
        <v>122.4</v>
      </c>
      <c r="T6" s="40">
        <f t="shared" ref="T6:T45" si="16">V6*0.14</f>
        <v>428.40000000000003</v>
      </c>
      <c r="U6" s="39">
        <f t="shared" ref="U6:U45" si="17">V6*0.08</f>
        <v>244.8</v>
      </c>
      <c r="V6" s="5">
        <v>3060</v>
      </c>
      <c r="W6" s="62">
        <v>2260</v>
      </c>
    </row>
    <row r="7" spans="1:23" s="62" customFormat="1" ht="12" customHeight="1" x14ac:dyDescent="0.15">
      <c r="A7" s="116">
        <v>20</v>
      </c>
      <c r="B7" s="119" t="s">
        <v>31</v>
      </c>
      <c r="C7" s="86" t="s">
        <v>29</v>
      </c>
      <c r="D7" s="39">
        <f t="shared" si="0"/>
        <v>181.6</v>
      </c>
      <c r="E7" s="40">
        <f t="shared" si="1"/>
        <v>45.4</v>
      </c>
      <c r="F7" s="39">
        <f t="shared" si="2"/>
        <v>227</v>
      </c>
      <c r="G7" s="39">
        <f t="shared" si="3"/>
        <v>113.5</v>
      </c>
      <c r="H7" s="39">
        <f t="shared" si="4"/>
        <v>45.4</v>
      </c>
      <c r="I7" s="39">
        <f t="shared" si="5"/>
        <v>68.099999999999994</v>
      </c>
      <c r="J7" s="39">
        <f t="shared" si="6"/>
        <v>227</v>
      </c>
      <c r="K7" s="39">
        <f t="shared" si="7"/>
        <v>340.5</v>
      </c>
      <c r="L7" s="39">
        <f t="shared" si="8"/>
        <v>45.4</v>
      </c>
      <c r="M7" s="39">
        <f t="shared" si="9"/>
        <v>113.5</v>
      </c>
      <c r="N7" s="39">
        <f t="shared" si="10"/>
        <v>113.5</v>
      </c>
      <c r="O7" s="39">
        <f t="shared" si="11"/>
        <v>22.7</v>
      </c>
      <c r="P7" s="39">
        <f t="shared" si="12"/>
        <v>22.7</v>
      </c>
      <c r="Q7" s="39">
        <f t="shared" si="13"/>
        <v>22.7</v>
      </c>
      <c r="R7" s="39">
        <f t="shared" si="14"/>
        <v>90.8</v>
      </c>
      <c r="S7" s="39">
        <f t="shared" si="15"/>
        <v>90.8</v>
      </c>
      <c r="T7" s="40">
        <f t="shared" si="16"/>
        <v>317.8</v>
      </c>
      <c r="U7" s="39">
        <f t="shared" si="17"/>
        <v>181.6</v>
      </c>
      <c r="V7" s="5">
        <v>2270</v>
      </c>
      <c r="W7" s="62">
        <v>2090</v>
      </c>
    </row>
    <row r="8" spans="1:23" s="62" customFormat="1" ht="12" customHeight="1" x14ac:dyDescent="0.15">
      <c r="A8" s="118"/>
      <c r="B8" s="120"/>
      <c r="C8" s="86" t="s">
        <v>30</v>
      </c>
      <c r="D8" s="39">
        <f t="shared" si="0"/>
        <v>244.8</v>
      </c>
      <c r="E8" s="40">
        <f t="shared" si="1"/>
        <v>61.2</v>
      </c>
      <c r="F8" s="39">
        <f t="shared" si="2"/>
        <v>306</v>
      </c>
      <c r="G8" s="39">
        <f t="shared" si="3"/>
        <v>153</v>
      </c>
      <c r="H8" s="39">
        <f t="shared" si="4"/>
        <v>61.2</v>
      </c>
      <c r="I8" s="39">
        <f t="shared" si="5"/>
        <v>91.8</v>
      </c>
      <c r="J8" s="39">
        <f t="shared" si="6"/>
        <v>306</v>
      </c>
      <c r="K8" s="39">
        <f t="shared" si="7"/>
        <v>459</v>
      </c>
      <c r="L8" s="39">
        <f t="shared" si="8"/>
        <v>61.2</v>
      </c>
      <c r="M8" s="39">
        <f t="shared" si="9"/>
        <v>153</v>
      </c>
      <c r="N8" s="39">
        <f t="shared" si="10"/>
        <v>153</v>
      </c>
      <c r="O8" s="39">
        <f t="shared" si="11"/>
        <v>30.6</v>
      </c>
      <c r="P8" s="39">
        <f t="shared" si="12"/>
        <v>30.6</v>
      </c>
      <c r="Q8" s="39">
        <f t="shared" si="13"/>
        <v>30.6</v>
      </c>
      <c r="R8" s="39">
        <f t="shared" si="14"/>
        <v>122.4</v>
      </c>
      <c r="S8" s="39">
        <f t="shared" si="15"/>
        <v>122.4</v>
      </c>
      <c r="T8" s="40">
        <f t="shared" si="16"/>
        <v>428.40000000000003</v>
      </c>
      <c r="U8" s="39">
        <f t="shared" si="17"/>
        <v>244.8</v>
      </c>
      <c r="V8" s="5">
        <v>3060</v>
      </c>
      <c r="W8" s="62">
        <v>2260</v>
      </c>
    </row>
    <row r="9" spans="1:23" s="62" customFormat="1" ht="12" customHeight="1" x14ac:dyDescent="0.15">
      <c r="A9" s="116">
        <v>25</v>
      </c>
      <c r="B9" s="119" t="s">
        <v>32</v>
      </c>
      <c r="C9" s="86" t="s">
        <v>29</v>
      </c>
      <c r="D9" s="39">
        <f t="shared" si="0"/>
        <v>418.40000000000003</v>
      </c>
      <c r="E9" s="40">
        <f t="shared" si="1"/>
        <v>104.60000000000001</v>
      </c>
      <c r="F9" s="39">
        <f t="shared" si="2"/>
        <v>523</v>
      </c>
      <c r="G9" s="39">
        <f t="shared" si="3"/>
        <v>261.5</v>
      </c>
      <c r="H9" s="39">
        <f t="shared" si="4"/>
        <v>104.60000000000001</v>
      </c>
      <c r="I9" s="39">
        <f t="shared" si="5"/>
        <v>156.9</v>
      </c>
      <c r="J9" s="39">
        <f t="shared" si="6"/>
        <v>523</v>
      </c>
      <c r="K9" s="39">
        <f t="shared" si="7"/>
        <v>784.5</v>
      </c>
      <c r="L9" s="39">
        <f t="shared" si="8"/>
        <v>104.60000000000001</v>
      </c>
      <c r="M9" s="39">
        <f t="shared" si="9"/>
        <v>261.5</v>
      </c>
      <c r="N9" s="39">
        <f t="shared" si="10"/>
        <v>261.5</v>
      </c>
      <c r="O9" s="39">
        <f t="shared" si="11"/>
        <v>52.300000000000004</v>
      </c>
      <c r="P9" s="39">
        <f t="shared" si="12"/>
        <v>52.300000000000004</v>
      </c>
      <c r="Q9" s="39">
        <f t="shared" si="13"/>
        <v>52.300000000000004</v>
      </c>
      <c r="R9" s="39">
        <f t="shared" si="14"/>
        <v>209.20000000000002</v>
      </c>
      <c r="S9" s="39">
        <f t="shared" si="15"/>
        <v>209.20000000000002</v>
      </c>
      <c r="T9" s="40">
        <f t="shared" si="16"/>
        <v>732.2</v>
      </c>
      <c r="U9" s="39">
        <f t="shared" si="17"/>
        <v>418.40000000000003</v>
      </c>
      <c r="V9" s="5">
        <v>5230</v>
      </c>
      <c r="W9" s="62">
        <v>2270</v>
      </c>
    </row>
    <row r="10" spans="1:23" s="62" customFormat="1" ht="12" customHeight="1" x14ac:dyDescent="0.15">
      <c r="A10" s="118"/>
      <c r="B10" s="120"/>
      <c r="C10" s="86" t="s">
        <v>30</v>
      </c>
      <c r="D10" s="39">
        <f t="shared" si="0"/>
        <v>418.40000000000003</v>
      </c>
      <c r="E10" s="40">
        <f t="shared" si="1"/>
        <v>104.60000000000001</v>
      </c>
      <c r="F10" s="39">
        <f t="shared" si="2"/>
        <v>523</v>
      </c>
      <c r="G10" s="39">
        <f t="shared" si="3"/>
        <v>261.5</v>
      </c>
      <c r="H10" s="39">
        <f t="shared" si="4"/>
        <v>104.60000000000001</v>
      </c>
      <c r="I10" s="39">
        <f t="shared" si="5"/>
        <v>156.9</v>
      </c>
      <c r="J10" s="39">
        <f t="shared" si="6"/>
        <v>523</v>
      </c>
      <c r="K10" s="39">
        <f t="shared" si="7"/>
        <v>784.5</v>
      </c>
      <c r="L10" s="39">
        <f t="shared" si="8"/>
        <v>104.60000000000001</v>
      </c>
      <c r="M10" s="39">
        <f t="shared" si="9"/>
        <v>261.5</v>
      </c>
      <c r="N10" s="39">
        <f t="shared" si="10"/>
        <v>261.5</v>
      </c>
      <c r="O10" s="39">
        <f t="shared" si="11"/>
        <v>52.300000000000004</v>
      </c>
      <c r="P10" s="39">
        <f t="shared" si="12"/>
        <v>52.300000000000004</v>
      </c>
      <c r="Q10" s="39">
        <f t="shared" si="13"/>
        <v>52.300000000000004</v>
      </c>
      <c r="R10" s="39">
        <f t="shared" si="14"/>
        <v>209.20000000000002</v>
      </c>
      <c r="S10" s="39">
        <f t="shared" si="15"/>
        <v>209.20000000000002</v>
      </c>
      <c r="T10" s="40">
        <f t="shared" si="16"/>
        <v>732.2</v>
      </c>
      <c r="U10" s="39">
        <f t="shared" si="17"/>
        <v>418.40000000000003</v>
      </c>
      <c r="V10" s="5">
        <v>5230</v>
      </c>
      <c r="W10" s="62">
        <v>2370</v>
      </c>
    </row>
    <row r="11" spans="1:23" s="62" customFormat="1" ht="12" customHeight="1" x14ac:dyDescent="0.15">
      <c r="A11" s="116">
        <v>40</v>
      </c>
      <c r="B11" s="119" t="s">
        <v>33</v>
      </c>
      <c r="C11" s="86" t="s">
        <v>29</v>
      </c>
      <c r="D11" s="39">
        <f t="shared" si="0"/>
        <v>418.40000000000003</v>
      </c>
      <c r="E11" s="40">
        <f t="shared" si="1"/>
        <v>104.60000000000001</v>
      </c>
      <c r="F11" s="39">
        <f t="shared" si="2"/>
        <v>523</v>
      </c>
      <c r="G11" s="39">
        <f t="shared" si="3"/>
        <v>261.5</v>
      </c>
      <c r="H11" s="39">
        <f t="shared" si="4"/>
        <v>104.60000000000001</v>
      </c>
      <c r="I11" s="39">
        <f t="shared" si="5"/>
        <v>156.9</v>
      </c>
      <c r="J11" s="39">
        <f t="shared" si="6"/>
        <v>523</v>
      </c>
      <c r="K11" s="39">
        <f t="shared" si="7"/>
        <v>784.5</v>
      </c>
      <c r="L11" s="39">
        <f t="shared" si="8"/>
        <v>104.60000000000001</v>
      </c>
      <c r="M11" s="39">
        <f t="shared" si="9"/>
        <v>261.5</v>
      </c>
      <c r="N11" s="39">
        <f t="shared" si="10"/>
        <v>261.5</v>
      </c>
      <c r="O11" s="39">
        <f t="shared" si="11"/>
        <v>52.300000000000004</v>
      </c>
      <c r="P11" s="39">
        <f t="shared" si="12"/>
        <v>52.300000000000004</v>
      </c>
      <c r="Q11" s="39">
        <f t="shared" si="13"/>
        <v>52.300000000000004</v>
      </c>
      <c r="R11" s="39">
        <f t="shared" si="14"/>
        <v>209.20000000000002</v>
      </c>
      <c r="S11" s="39">
        <f t="shared" si="15"/>
        <v>209.20000000000002</v>
      </c>
      <c r="T11" s="40">
        <f t="shared" si="16"/>
        <v>732.2</v>
      </c>
      <c r="U11" s="39">
        <f t="shared" si="17"/>
        <v>418.40000000000003</v>
      </c>
      <c r="V11" s="5">
        <v>5230</v>
      </c>
      <c r="W11" s="62">
        <v>2320</v>
      </c>
    </row>
    <row r="12" spans="1:23" s="62" customFormat="1" ht="12" customHeight="1" x14ac:dyDescent="0.15">
      <c r="A12" s="118"/>
      <c r="B12" s="120"/>
      <c r="C12" s="86" t="s">
        <v>30</v>
      </c>
      <c r="D12" s="39">
        <f t="shared" si="0"/>
        <v>418.40000000000003</v>
      </c>
      <c r="E12" s="40">
        <f t="shared" si="1"/>
        <v>104.60000000000001</v>
      </c>
      <c r="F12" s="39">
        <f t="shared" si="2"/>
        <v>523</v>
      </c>
      <c r="G12" s="39">
        <f t="shared" si="3"/>
        <v>261.5</v>
      </c>
      <c r="H12" s="39">
        <f t="shared" si="4"/>
        <v>104.60000000000001</v>
      </c>
      <c r="I12" s="39">
        <f t="shared" si="5"/>
        <v>156.9</v>
      </c>
      <c r="J12" s="39">
        <f t="shared" si="6"/>
        <v>523</v>
      </c>
      <c r="K12" s="39">
        <f t="shared" si="7"/>
        <v>784.5</v>
      </c>
      <c r="L12" s="39">
        <f t="shared" si="8"/>
        <v>104.60000000000001</v>
      </c>
      <c r="M12" s="39">
        <f t="shared" si="9"/>
        <v>261.5</v>
      </c>
      <c r="N12" s="39">
        <f t="shared" si="10"/>
        <v>261.5</v>
      </c>
      <c r="O12" s="39">
        <f t="shared" si="11"/>
        <v>52.300000000000004</v>
      </c>
      <c r="P12" s="39">
        <f t="shared" si="12"/>
        <v>52.300000000000004</v>
      </c>
      <c r="Q12" s="39">
        <f t="shared" si="13"/>
        <v>52.300000000000004</v>
      </c>
      <c r="R12" s="39">
        <f t="shared" si="14"/>
        <v>209.20000000000002</v>
      </c>
      <c r="S12" s="39">
        <f t="shared" si="15"/>
        <v>209.20000000000002</v>
      </c>
      <c r="T12" s="40">
        <f t="shared" si="16"/>
        <v>732.2</v>
      </c>
      <c r="U12" s="39">
        <f t="shared" si="17"/>
        <v>418.40000000000003</v>
      </c>
      <c r="V12" s="5">
        <v>5230</v>
      </c>
      <c r="W12" s="62">
        <v>2520</v>
      </c>
    </row>
    <row r="13" spans="1:23" s="62" customFormat="1" ht="12" customHeight="1" x14ac:dyDescent="0.15">
      <c r="A13" s="116">
        <v>50</v>
      </c>
      <c r="B13" s="119" t="s">
        <v>34</v>
      </c>
      <c r="C13" s="86" t="s">
        <v>29</v>
      </c>
      <c r="D13" s="39">
        <f t="shared" si="0"/>
        <v>589.6</v>
      </c>
      <c r="E13" s="40">
        <f t="shared" si="1"/>
        <v>147.4</v>
      </c>
      <c r="F13" s="39">
        <f t="shared" si="2"/>
        <v>737</v>
      </c>
      <c r="G13" s="39">
        <f t="shared" si="3"/>
        <v>368.5</v>
      </c>
      <c r="H13" s="39">
        <f t="shared" si="4"/>
        <v>147.4</v>
      </c>
      <c r="I13" s="39">
        <f t="shared" si="5"/>
        <v>221.1</v>
      </c>
      <c r="J13" s="39">
        <f t="shared" si="6"/>
        <v>737</v>
      </c>
      <c r="K13" s="39">
        <f t="shared" si="7"/>
        <v>1105.5</v>
      </c>
      <c r="L13" s="39">
        <f t="shared" si="8"/>
        <v>147.4</v>
      </c>
      <c r="M13" s="39">
        <f t="shared" si="9"/>
        <v>368.5</v>
      </c>
      <c r="N13" s="39">
        <f t="shared" si="10"/>
        <v>368.5</v>
      </c>
      <c r="O13" s="39">
        <f t="shared" si="11"/>
        <v>73.7</v>
      </c>
      <c r="P13" s="39">
        <f t="shared" si="12"/>
        <v>73.7</v>
      </c>
      <c r="Q13" s="39">
        <f t="shared" si="13"/>
        <v>73.7</v>
      </c>
      <c r="R13" s="39">
        <f t="shared" si="14"/>
        <v>294.8</v>
      </c>
      <c r="S13" s="39">
        <f t="shared" si="15"/>
        <v>294.8</v>
      </c>
      <c r="T13" s="40">
        <f t="shared" si="16"/>
        <v>1031.8000000000002</v>
      </c>
      <c r="U13" s="39">
        <f t="shared" si="17"/>
        <v>589.6</v>
      </c>
      <c r="V13" s="5">
        <v>7370</v>
      </c>
      <c r="W13" s="62">
        <v>2570</v>
      </c>
    </row>
    <row r="14" spans="1:23" s="62" customFormat="1" ht="12" customHeight="1" x14ac:dyDescent="0.15">
      <c r="A14" s="118"/>
      <c r="B14" s="120"/>
      <c r="C14" s="86" t="s">
        <v>30</v>
      </c>
      <c r="D14" s="39">
        <f t="shared" si="0"/>
        <v>589.6</v>
      </c>
      <c r="E14" s="40">
        <f t="shared" si="1"/>
        <v>147.4</v>
      </c>
      <c r="F14" s="39">
        <f t="shared" si="2"/>
        <v>737</v>
      </c>
      <c r="G14" s="39">
        <f t="shared" si="3"/>
        <v>368.5</v>
      </c>
      <c r="H14" s="39">
        <f t="shared" si="4"/>
        <v>147.4</v>
      </c>
      <c r="I14" s="39">
        <f t="shared" si="5"/>
        <v>221.1</v>
      </c>
      <c r="J14" s="39">
        <f t="shared" si="6"/>
        <v>737</v>
      </c>
      <c r="K14" s="39">
        <f t="shared" si="7"/>
        <v>1105.5</v>
      </c>
      <c r="L14" s="39">
        <f t="shared" si="8"/>
        <v>147.4</v>
      </c>
      <c r="M14" s="39">
        <f t="shared" si="9"/>
        <v>368.5</v>
      </c>
      <c r="N14" s="39">
        <f t="shared" si="10"/>
        <v>368.5</v>
      </c>
      <c r="O14" s="39">
        <f t="shared" si="11"/>
        <v>73.7</v>
      </c>
      <c r="P14" s="39">
        <f t="shared" si="12"/>
        <v>73.7</v>
      </c>
      <c r="Q14" s="39">
        <f t="shared" si="13"/>
        <v>73.7</v>
      </c>
      <c r="R14" s="39">
        <f t="shared" si="14"/>
        <v>294.8</v>
      </c>
      <c r="S14" s="39">
        <f t="shared" si="15"/>
        <v>294.8</v>
      </c>
      <c r="T14" s="40">
        <f t="shared" si="16"/>
        <v>1031.8000000000002</v>
      </c>
      <c r="U14" s="39">
        <f t="shared" si="17"/>
        <v>589.6</v>
      </c>
      <c r="V14" s="5">
        <v>7370</v>
      </c>
      <c r="W14" s="62">
        <v>2830</v>
      </c>
    </row>
    <row r="15" spans="1:23" s="62" customFormat="1" ht="12" customHeight="1" x14ac:dyDescent="0.15">
      <c r="A15" s="116">
        <v>80</v>
      </c>
      <c r="B15" s="119" t="s">
        <v>35</v>
      </c>
      <c r="C15" s="86" t="s">
        <v>29</v>
      </c>
      <c r="D15" s="39">
        <f t="shared" si="0"/>
        <v>646.4</v>
      </c>
      <c r="E15" s="40">
        <f t="shared" si="1"/>
        <v>161.6</v>
      </c>
      <c r="F15" s="39">
        <f t="shared" si="2"/>
        <v>808</v>
      </c>
      <c r="G15" s="39">
        <f t="shared" si="3"/>
        <v>404</v>
      </c>
      <c r="H15" s="39">
        <f t="shared" si="4"/>
        <v>161.6</v>
      </c>
      <c r="I15" s="39">
        <f t="shared" si="5"/>
        <v>242.39999999999998</v>
      </c>
      <c r="J15" s="39">
        <f t="shared" si="6"/>
        <v>808</v>
      </c>
      <c r="K15" s="39">
        <f t="shared" si="7"/>
        <v>1212</v>
      </c>
      <c r="L15" s="39">
        <f t="shared" si="8"/>
        <v>161.6</v>
      </c>
      <c r="M15" s="39">
        <f t="shared" si="9"/>
        <v>404</v>
      </c>
      <c r="N15" s="39">
        <f t="shared" si="10"/>
        <v>404</v>
      </c>
      <c r="O15" s="39">
        <f t="shared" si="11"/>
        <v>80.8</v>
      </c>
      <c r="P15" s="39">
        <f t="shared" si="12"/>
        <v>80.8</v>
      </c>
      <c r="Q15" s="39">
        <f t="shared" si="13"/>
        <v>80.8</v>
      </c>
      <c r="R15" s="39">
        <f t="shared" si="14"/>
        <v>323.2</v>
      </c>
      <c r="S15" s="39">
        <f t="shared" si="15"/>
        <v>323.2</v>
      </c>
      <c r="T15" s="40">
        <f t="shared" si="16"/>
        <v>1131.2</v>
      </c>
      <c r="U15" s="39">
        <f t="shared" si="17"/>
        <v>646.4</v>
      </c>
      <c r="V15" s="5">
        <v>8080</v>
      </c>
      <c r="W15" s="62">
        <v>2980</v>
      </c>
    </row>
    <row r="16" spans="1:23" s="62" customFormat="1" ht="12" customHeight="1" x14ac:dyDescent="0.15">
      <c r="A16" s="118"/>
      <c r="B16" s="120"/>
      <c r="C16" s="86" t="s">
        <v>30</v>
      </c>
      <c r="D16" s="39">
        <f t="shared" si="0"/>
        <v>646.4</v>
      </c>
      <c r="E16" s="40">
        <f t="shared" si="1"/>
        <v>161.6</v>
      </c>
      <c r="F16" s="39">
        <f t="shared" si="2"/>
        <v>808</v>
      </c>
      <c r="G16" s="39">
        <f t="shared" si="3"/>
        <v>404</v>
      </c>
      <c r="H16" s="39">
        <f t="shared" si="4"/>
        <v>161.6</v>
      </c>
      <c r="I16" s="39">
        <f t="shared" si="5"/>
        <v>242.39999999999998</v>
      </c>
      <c r="J16" s="39">
        <f t="shared" si="6"/>
        <v>808</v>
      </c>
      <c r="K16" s="39">
        <f t="shared" si="7"/>
        <v>1212</v>
      </c>
      <c r="L16" s="39">
        <f t="shared" si="8"/>
        <v>161.6</v>
      </c>
      <c r="M16" s="39">
        <f t="shared" si="9"/>
        <v>404</v>
      </c>
      <c r="N16" s="39">
        <f t="shared" si="10"/>
        <v>404</v>
      </c>
      <c r="O16" s="39">
        <f t="shared" si="11"/>
        <v>80.8</v>
      </c>
      <c r="P16" s="39">
        <f t="shared" si="12"/>
        <v>80.8</v>
      </c>
      <c r="Q16" s="39">
        <f t="shared" si="13"/>
        <v>80.8</v>
      </c>
      <c r="R16" s="39">
        <f t="shared" si="14"/>
        <v>323.2</v>
      </c>
      <c r="S16" s="39">
        <f t="shared" si="15"/>
        <v>323.2</v>
      </c>
      <c r="T16" s="40">
        <f t="shared" si="16"/>
        <v>1131.2</v>
      </c>
      <c r="U16" s="39">
        <f t="shared" si="17"/>
        <v>646.4</v>
      </c>
      <c r="V16" s="5">
        <v>8080</v>
      </c>
      <c r="W16" s="62">
        <v>3330</v>
      </c>
    </row>
    <row r="17" spans="1:23" s="62" customFormat="1" ht="12" customHeight="1" x14ac:dyDescent="0.15">
      <c r="A17" s="116">
        <v>100</v>
      </c>
      <c r="B17" s="119" t="s">
        <v>36</v>
      </c>
      <c r="C17" s="86">
        <v>150</v>
      </c>
      <c r="D17" s="39">
        <f t="shared" si="0"/>
        <v>804</v>
      </c>
      <c r="E17" s="40">
        <f t="shared" si="1"/>
        <v>201</v>
      </c>
      <c r="F17" s="39">
        <f t="shared" si="2"/>
        <v>1005</v>
      </c>
      <c r="G17" s="39">
        <f t="shared" si="3"/>
        <v>502.5</v>
      </c>
      <c r="H17" s="39">
        <f t="shared" si="4"/>
        <v>201</v>
      </c>
      <c r="I17" s="39">
        <f t="shared" si="5"/>
        <v>301.5</v>
      </c>
      <c r="J17" s="39">
        <f t="shared" si="6"/>
        <v>1005</v>
      </c>
      <c r="K17" s="39">
        <f t="shared" si="7"/>
        <v>1507.5</v>
      </c>
      <c r="L17" s="39">
        <f t="shared" si="8"/>
        <v>201</v>
      </c>
      <c r="M17" s="39">
        <f t="shared" si="9"/>
        <v>502.5</v>
      </c>
      <c r="N17" s="39">
        <f t="shared" si="10"/>
        <v>502.5</v>
      </c>
      <c r="O17" s="39">
        <f t="shared" si="11"/>
        <v>100.5</v>
      </c>
      <c r="P17" s="39">
        <f t="shared" si="12"/>
        <v>100.5</v>
      </c>
      <c r="Q17" s="39">
        <f t="shared" si="13"/>
        <v>100.5</v>
      </c>
      <c r="R17" s="39">
        <f t="shared" si="14"/>
        <v>402</v>
      </c>
      <c r="S17" s="39">
        <f t="shared" si="15"/>
        <v>402</v>
      </c>
      <c r="T17" s="40">
        <f t="shared" si="16"/>
        <v>1407.0000000000002</v>
      </c>
      <c r="U17" s="39">
        <f t="shared" si="17"/>
        <v>804</v>
      </c>
      <c r="V17" s="5">
        <v>10050</v>
      </c>
      <c r="W17" s="62">
        <v>3490</v>
      </c>
    </row>
    <row r="18" spans="1:23" s="62" customFormat="1" ht="12" customHeight="1" x14ac:dyDescent="0.15">
      <c r="A18" s="117"/>
      <c r="B18" s="121"/>
      <c r="C18" s="86" t="s">
        <v>37</v>
      </c>
      <c r="D18" s="39">
        <f t="shared" si="0"/>
        <v>804</v>
      </c>
      <c r="E18" s="40">
        <f t="shared" si="1"/>
        <v>201</v>
      </c>
      <c r="F18" s="39">
        <f t="shared" si="2"/>
        <v>1005</v>
      </c>
      <c r="G18" s="39">
        <f t="shared" si="3"/>
        <v>502.5</v>
      </c>
      <c r="H18" s="39">
        <f t="shared" si="4"/>
        <v>201</v>
      </c>
      <c r="I18" s="39">
        <f t="shared" si="5"/>
        <v>301.5</v>
      </c>
      <c r="J18" s="39">
        <f t="shared" si="6"/>
        <v>1005</v>
      </c>
      <c r="K18" s="39">
        <f t="shared" si="7"/>
        <v>1507.5</v>
      </c>
      <c r="L18" s="39">
        <f t="shared" si="8"/>
        <v>201</v>
      </c>
      <c r="M18" s="39">
        <f t="shared" si="9"/>
        <v>502.5</v>
      </c>
      <c r="N18" s="39">
        <f t="shared" si="10"/>
        <v>502.5</v>
      </c>
      <c r="O18" s="39">
        <f t="shared" si="11"/>
        <v>100.5</v>
      </c>
      <c r="P18" s="39">
        <f t="shared" si="12"/>
        <v>100.5</v>
      </c>
      <c r="Q18" s="39">
        <f t="shared" si="13"/>
        <v>100.5</v>
      </c>
      <c r="R18" s="39">
        <f t="shared" si="14"/>
        <v>402</v>
      </c>
      <c r="S18" s="39">
        <f t="shared" si="15"/>
        <v>402</v>
      </c>
      <c r="T18" s="40">
        <f t="shared" si="16"/>
        <v>1407.0000000000002</v>
      </c>
      <c r="U18" s="39">
        <f t="shared" si="17"/>
        <v>804</v>
      </c>
      <c r="V18" s="5">
        <v>10050</v>
      </c>
      <c r="W18" s="62">
        <v>3900</v>
      </c>
    </row>
    <row r="19" spans="1:23" s="62" customFormat="1" ht="12" customHeight="1" x14ac:dyDescent="0.15">
      <c r="A19" s="118"/>
      <c r="B19" s="120"/>
      <c r="C19" s="86" t="s">
        <v>30</v>
      </c>
      <c r="D19" s="39">
        <f t="shared" si="0"/>
        <v>804</v>
      </c>
      <c r="E19" s="40">
        <f t="shared" si="1"/>
        <v>201</v>
      </c>
      <c r="F19" s="39">
        <f t="shared" si="2"/>
        <v>1005</v>
      </c>
      <c r="G19" s="39">
        <f t="shared" si="3"/>
        <v>502.5</v>
      </c>
      <c r="H19" s="39">
        <f t="shared" si="4"/>
        <v>201</v>
      </c>
      <c r="I19" s="39">
        <f t="shared" si="5"/>
        <v>301.5</v>
      </c>
      <c r="J19" s="39">
        <f t="shared" si="6"/>
        <v>1005</v>
      </c>
      <c r="K19" s="39">
        <f t="shared" si="7"/>
        <v>1507.5</v>
      </c>
      <c r="L19" s="39">
        <f t="shared" si="8"/>
        <v>201</v>
      </c>
      <c r="M19" s="39">
        <f t="shared" si="9"/>
        <v>502.5</v>
      </c>
      <c r="N19" s="39">
        <f t="shared" si="10"/>
        <v>502.5</v>
      </c>
      <c r="O19" s="39">
        <f t="shared" si="11"/>
        <v>100.5</v>
      </c>
      <c r="P19" s="39">
        <f t="shared" si="12"/>
        <v>100.5</v>
      </c>
      <c r="Q19" s="39">
        <f t="shared" si="13"/>
        <v>100.5</v>
      </c>
      <c r="R19" s="39">
        <f t="shared" si="14"/>
        <v>402</v>
      </c>
      <c r="S19" s="39">
        <f t="shared" si="15"/>
        <v>402</v>
      </c>
      <c r="T19" s="40">
        <f t="shared" si="16"/>
        <v>1407.0000000000002</v>
      </c>
      <c r="U19" s="39">
        <f t="shared" si="17"/>
        <v>804</v>
      </c>
      <c r="V19" s="5">
        <v>10050</v>
      </c>
      <c r="W19" s="62">
        <v>4470</v>
      </c>
    </row>
    <row r="20" spans="1:23" s="62" customFormat="1" ht="12" customHeight="1" x14ac:dyDescent="0.15">
      <c r="A20" s="116">
        <v>150</v>
      </c>
      <c r="B20" s="119" t="s">
        <v>38</v>
      </c>
      <c r="C20" s="86">
        <v>150</v>
      </c>
      <c r="D20" s="39">
        <f t="shared" si="0"/>
        <v>1100.8</v>
      </c>
      <c r="E20" s="40">
        <f t="shared" si="1"/>
        <v>275.2</v>
      </c>
      <c r="F20" s="39">
        <f t="shared" si="2"/>
        <v>1376</v>
      </c>
      <c r="G20" s="39">
        <f t="shared" si="3"/>
        <v>688</v>
      </c>
      <c r="H20" s="39">
        <f t="shared" si="4"/>
        <v>275.2</v>
      </c>
      <c r="I20" s="39">
        <f t="shared" si="5"/>
        <v>412.8</v>
      </c>
      <c r="J20" s="39">
        <f t="shared" si="6"/>
        <v>1376</v>
      </c>
      <c r="K20" s="39">
        <f t="shared" si="7"/>
        <v>2064</v>
      </c>
      <c r="L20" s="39">
        <f t="shared" si="8"/>
        <v>275.2</v>
      </c>
      <c r="M20" s="39">
        <f t="shared" si="9"/>
        <v>688</v>
      </c>
      <c r="N20" s="39">
        <f t="shared" si="10"/>
        <v>688</v>
      </c>
      <c r="O20" s="39">
        <f t="shared" si="11"/>
        <v>137.6</v>
      </c>
      <c r="P20" s="39">
        <f t="shared" si="12"/>
        <v>137.6</v>
      </c>
      <c r="Q20" s="39">
        <f t="shared" si="13"/>
        <v>137.6</v>
      </c>
      <c r="R20" s="39">
        <f t="shared" si="14"/>
        <v>550.4</v>
      </c>
      <c r="S20" s="39">
        <f t="shared" si="15"/>
        <v>550.4</v>
      </c>
      <c r="T20" s="40">
        <f t="shared" si="16"/>
        <v>1926.4</v>
      </c>
      <c r="U20" s="39">
        <f t="shared" si="17"/>
        <v>1100.8</v>
      </c>
      <c r="V20" s="5">
        <v>13760</v>
      </c>
      <c r="W20" s="62">
        <v>4170</v>
      </c>
    </row>
    <row r="21" spans="1:23" s="62" customFormat="1" ht="12" customHeight="1" x14ac:dyDescent="0.15">
      <c r="A21" s="117"/>
      <c r="B21" s="121"/>
      <c r="C21" s="86" t="s">
        <v>37</v>
      </c>
      <c r="D21" s="39">
        <f t="shared" si="0"/>
        <v>1100.8</v>
      </c>
      <c r="E21" s="40">
        <f t="shared" si="1"/>
        <v>275.2</v>
      </c>
      <c r="F21" s="39">
        <f t="shared" si="2"/>
        <v>1376</v>
      </c>
      <c r="G21" s="39">
        <f t="shared" si="3"/>
        <v>688</v>
      </c>
      <c r="H21" s="39">
        <f t="shared" si="4"/>
        <v>275.2</v>
      </c>
      <c r="I21" s="39">
        <f t="shared" si="5"/>
        <v>412.8</v>
      </c>
      <c r="J21" s="39">
        <f t="shared" si="6"/>
        <v>1376</v>
      </c>
      <c r="K21" s="39">
        <f t="shared" si="7"/>
        <v>2064</v>
      </c>
      <c r="L21" s="39">
        <f t="shared" si="8"/>
        <v>275.2</v>
      </c>
      <c r="M21" s="39">
        <f t="shared" si="9"/>
        <v>688</v>
      </c>
      <c r="N21" s="39">
        <f t="shared" si="10"/>
        <v>688</v>
      </c>
      <c r="O21" s="39">
        <f t="shared" si="11"/>
        <v>137.6</v>
      </c>
      <c r="P21" s="39">
        <f t="shared" si="12"/>
        <v>137.6</v>
      </c>
      <c r="Q21" s="39">
        <f t="shared" si="13"/>
        <v>137.6</v>
      </c>
      <c r="R21" s="39">
        <f t="shared" si="14"/>
        <v>550.4</v>
      </c>
      <c r="S21" s="39">
        <f t="shared" si="15"/>
        <v>550.4</v>
      </c>
      <c r="T21" s="40">
        <f t="shared" si="16"/>
        <v>1926.4</v>
      </c>
      <c r="U21" s="39">
        <f t="shared" si="17"/>
        <v>1100.8</v>
      </c>
      <c r="V21" s="5">
        <v>13760</v>
      </c>
      <c r="W21" s="62">
        <v>4730</v>
      </c>
    </row>
    <row r="22" spans="1:23" s="62" customFormat="1" ht="12" customHeight="1" x14ac:dyDescent="0.15">
      <c r="A22" s="118"/>
      <c r="B22" s="120"/>
      <c r="C22" s="86" t="s">
        <v>30</v>
      </c>
      <c r="D22" s="39">
        <f t="shared" si="0"/>
        <v>1100.8</v>
      </c>
      <c r="E22" s="40">
        <f t="shared" si="1"/>
        <v>275.2</v>
      </c>
      <c r="F22" s="39">
        <f t="shared" si="2"/>
        <v>1376</v>
      </c>
      <c r="G22" s="39">
        <f t="shared" si="3"/>
        <v>688</v>
      </c>
      <c r="H22" s="39">
        <f t="shared" si="4"/>
        <v>275.2</v>
      </c>
      <c r="I22" s="39">
        <f t="shared" si="5"/>
        <v>412.8</v>
      </c>
      <c r="J22" s="39">
        <f t="shared" si="6"/>
        <v>1376</v>
      </c>
      <c r="K22" s="39">
        <f t="shared" si="7"/>
        <v>2064</v>
      </c>
      <c r="L22" s="39">
        <f t="shared" si="8"/>
        <v>275.2</v>
      </c>
      <c r="M22" s="39">
        <f t="shared" si="9"/>
        <v>688</v>
      </c>
      <c r="N22" s="39">
        <f t="shared" si="10"/>
        <v>688</v>
      </c>
      <c r="O22" s="39">
        <f t="shared" si="11"/>
        <v>137.6</v>
      </c>
      <c r="P22" s="39">
        <f t="shared" si="12"/>
        <v>137.6</v>
      </c>
      <c r="Q22" s="39">
        <f t="shared" si="13"/>
        <v>137.6</v>
      </c>
      <c r="R22" s="39">
        <f t="shared" si="14"/>
        <v>550.4</v>
      </c>
      <c r="S22" s="39">
        <f t="shared" si="15"/>
        <v>550.4</v>
      </c>
      <c r="T22" s="40">
        <f t="shared" si="16"/>
        <v>1926.4</v>
      </c>
      <c r="U22" s="39">
        <f t="shared" si="17"/>
        <v>1100.8</v>
      </c>
      <c r="V22" s="5">
        <v>13760</v>
      </c>
      <c r="W22" s="62">
        <v>5420</v>
      </c>
    </row>
    <row r="23" spans="1:23" s="62" customFormat="1" ht="12" customHeight="1" x14ac:dyDescent="0.15">
      <c r="A23" s="116">
        <v>200</v>
      </c>
      <c r="B23" s="119" t="s">
        <v>39</v>
      </c>
      <c r="C23" s="86">
        <v>150</v>
      </c>
      <c r="D23" s="39">
        <f t="shared" si="0"/>
        <v>1109.6000000000001</v>
      </c>
      <c r="E23" s="40">
        <f t="shared" si="1"/>
        <v>277.40000000000003</v>
      </c>
      <c r="F23" s="39">
        <f t="shared" si="2"/>
        <v>1387</v>
      </c>
      <c r="G23" s="39">
        <f t="shared" si="3"/>
        <v>693.5</v>
      </c>
      <c r="H23" s="39">
        <f t="shared" si="4"/>
        <v>277.40000000000003</v>
      </c>
      <c r="I23" s="39">
        <f t="shared" si="5"/>
        <v>416.09999999999997</v>
      </c>
      <c r="J23" s="39">
        <f t="shared" si="6"/>
        <v>1387</v>
      </c>
      <c r="K23" s="39">
        <f t="shared" si="7"/>
        <v>2080.5</v>
      </c>
      <c r="L23" s="39">
        <f t="shared" si="8"/>
        <v>277.40000000000003</v>
      </c>
      <c r="M23" s="39">
        <f t="shared" si="9"/>
        <v>693.5</v>
      </c>
      <c r="N23" s="39">
        <f t="shared" si="10"/>
        <v>693.5</v>
      </c>
      <c r="O23" s="39">
        <f t="shared" si="11"/>
        <v>138.70000000000002</v>
      </c>
      <c r="P23" s="39">
        <f t="shared" si="12"/>
        <v>138.70000000000002</v>
      </c>
      <c r="Q23" s="39">
        <f t="shared" si="13"/>
        <v>138.70000000000002</v>
      </c>
      <c r="R23" s="39">
        <f t="shared" si="14"/>
        <v>554.80000000000007</v>
      </c>
      <c r="S23" s="39">
        <f t="shared" si="15"/>
        <v>554.80000000000007</v>
      </c>
      <c r="T23" s="40">
        <f t="shared" si="16"/>
        <v>1941.8000000000002</v>
      </c>
      <c r="U23" s="39">
        <f t="shared" si="17"/>
        <v>1109.6000000000001</v>
      </c>
      <c r="V23" s="5">
        <v>13870</v>
      </c>
      <c r="W23" s="62">
        <v>5040</v>
      </c>
    </row>
    <row r="24" spans="1:23" s="62" customFormat="1" ht="12" customHeight="1" x14ac:dyDescent="0.15">
      <c r="A24" s="117"/>
      <c r="B24" s="121"/>
      <c r="C24" s="86" t="s">
        <v>37</v>
      </c>
      <c r="D24" s="39">
        <f t="shared" si="0"/>
        <v>1109.6000000000001</v>
      </c>
      <c r="E24" s="40">
        <f t="shared" si="1"/>
        <v>277.40000000000003</v>
      </c>
      <c r="F24" s="39">
        <f t="shared" si="2"/>
        <v>1387</v>
      </c>
      <c r="G24" s="39">
        <f t="shared" si="3"/>
        <v>693.5</v>
      </c>
      <c r="H24" s="39">
        <f t="shared" si="4"/>
        <v>277.40000000000003</v>
      </c>
      <c r="I24" s="39">
        <f t="shared" si="5"/>
        <v>416.09999999999997</v>
      </c>
      <c r="J24" s="39">
        <f t="shared" si="6"/>
        <v>1387</v>
      </c>
      <c r="K24" s="39">
        <f t="shared" si="7"/>
        <v>2080.5</v>
      </c>
      <c r="L24" s="39">
        <f t="shared" si="8"/>
        <v>277.40000000000003</v>
      </c>
      <c r="M24" s="39">
        <f t="shared" si="9"/>
        <v>693.5</v>
      </c>
      <c r="N24" s="39">
        <f t="shared" si="10"/>
        <v>693.5</v>
      </c>
      <c r="O24" s="39">
        <f t="shared" si="11"/>
        <v>138.70000000000002</v>
      </c>
      <c r="P24" s="39">
        <f t="shared" si="12"/>
        <v>138.70000000000002</v>
      </c>
      <c r="Q24" s="39">
        <f t="shared" si="13"/>
        <v>138.70000000000002</v>
      </c>
      <c r="R24" s="39">
        <f t="shared" si="14"/>
        <v>554.80000000000007</v>
      </c>
      <c r="S24" s="39">
        <f t="shared" si="15"/>
        <v>554.80000000000007</v>
      </c>
      <c r="T24" s="40">
        <f t="shared" si="16"/>
        <v>1941.8000000000002</v>
      </c>
      <c r="U24" s="39">
        <f t="shared" si="17"/>
        <v>1109.6000000000001</v>
      </c>
      <c r="V24" s="5">
        <v>13870</v>
      </c>
      <c r="W24" s="62">
        <v>5630</v>
      </c>
    </row>
    <row r="25" spans="1:23" s="62" customFormat="1" ht="12" customHeight="1" x14ac:dyDescent="0.15">
      <c r="A25" s="118"/>
      <c r="B25" s="120"/>
      <c r="C25" s="86" t="s">
        <v>30</v>
      </c>
      <c r="D25" s="39">
        <f t="shared" si="0"/>
        <v>1109.6000000000001</v>
      </c>
      <c r="E25" s="40">
        <f t="shared" si="1"/>
        <v>277.40000000000003</v>
      </c>
      <c r="F25" s="39">
        <f t="shared" si="2"/>
        <v>1387</v>
      </c>
      <c r="G25" s="39">
        <f t="shared" si="3"/>
        <v>693.5</v>
      </c>
      <c r="H25" s="39">
        <f t="shared" si="4"/>
        <v>277.40000000000003</v>
      </c>
      <c r="I25" s="39">
        <f t="shared" si="5"/>
        <v>416.09999999999997</v>
      </c>
      <c r="J25" s="39">
        <f t="shared" si="6"/>
        <v>1387</v>
      </c>
      <c r="K25" s="39">
        <f t="shared" si="7"/>
        <v>2080.5</v>
      </c>
      <c r="L25" s="39">
        <f t="shared" si="8"/>
        <v>277.40000000000003</v>
      </c>
      <c r="M25" s="39">
        <f t="shared" si="9"/>
        <v>693.5</v>
      </c>
      <c r="N25" s="39">
        <f t="shared" si="10"/>
        <v>693.5</v>
      </c>
      <c r="O25" s="39">
        <f t="shared" si="11"/>
        <v>138.70000000000002</v>
      </c>
      <c r="P25" s="39">
        <f t="shared" si="12"/>
        <v>138.70000000000002</v>
      </c>
      <c r="Q25" s="39">
        <f t="shared" si="13"/>
        <v>138.70000000000002</v>
      </c>
      <c r="R25" s="39">
        <f t="shared" si="14"/>
        <v>554.80000000000007</v>
      </c>
      <c r="S25" s="39">
        <f t="shared" si="15"/>
        <v>554.80000000000007</v>
      </c>
      <c r="T25" s="40">
        <f t="shared" si="16"/>
        <v>1941.8000000000002</v>
      </c>
      <c r="U25" s="39">
        <f t="shared" si="17"/>
        <v>1109.6000000000001</v>
      </c>
      <c r="V25" s="5">
        <v>13870</v>
      </c>
      <c r="W25" s="62">
        <v>6540</v>
      </c>
    </row>
    <row r="26" spans="1:23" s="62" customFormat="1" ht="12" customHeight="1" x14ac:dyDescent="0.15">
      <c r="A26" s="116">
        <v>250</v>
      </c>
      <c r="B26" s="119" t="s">
        <v>40</v>
      </c>
      <c r="C26" s="86">
        <v>150</v>
      </c>
      <c r="D26" s="39">
        <f t="shared" si="0"/>
        <v>1116.8</v>
      </c>
      <c r="E26" s="40">
        <f t="shared" si="1"/>
        <v>279.2</v>
      </c>
      <c r="F26" s="39">
        <f t="shared" si="2"/>
        <v>1396</v>
      </c>
      <c r="G26" s="39">
        <f t="shared" si="3"/>
        <v>698</v>
      </c>
      <c r="H26" s="39">
        <f t="shared" si="4"/>
        <v>279.2</v>
      </c>
      <c r="I26" s="39">
        <f t="shared" si="5"/>
        <v>418.8</v>
      </c>
      <c r="J26" s="39">
        <f t="shared" si="6"/>
        <v>1396</v>
      </c>
      <c r="K26" s="39">
        <f t="shared" si="7"/>
        <v>2094</v>
      </c>
      <c r="L26" s="39">
        <f t="shared" si="8"/>
        <v>279.2</v>
      </c>
      <c r="M26" s="39">
        <f t="shared" si="9"/>
        <v>698</v>
      </c>
      <c r="N26" s="39">
        <f t="shared" si="10"/>
        <v>698</v>
      </c>
      <c r="O26" s="39">
        <f t="shared" si="11"/>
        <v>139.6</v>
      </c>
      <c r="P26" s="39">
        <f t="shared" si="12"/>
        <v>139.6</v>
      </c>
      <c r="Q26" s="39">
        <f t="shared" si="13"/>
        <v>139.6</v>
      </c>
      <c r="R26" s="39">
        <f t="shared" si="14"/>
        <v>558.4</v>
      </c>
      <c r="S26" s="39">
        <f t="shared" si="15"/>
        <v>558.4</v>
      </c>
      <c r="T26" s="40">
        <f t="shared" si="16"/>
        <v>1954.4</v>
      </c>
      <c r="U26" s="39">
        <f t="shared" si="17"/>
        <v>1116.8</v>
      </c>
      <c r="V26" s="5">
        <v>13960</v>
      </c>
      <c r="W26" s="62">
        <v>6210</v>
      </c>
    </row>
    <row r="27" spans="1:23" s="62" customFormat="1" ht="12" customHeight="1" x14ac:dyDescent="0.15">
      <c r="A27" s="117"/>
      <c r="B27" s="121"/>
      <c r="C27" s="86" t="s">
        <v>37</v>
      </c>
      <c r="D27" s="39">
        <f t="shared" si="0"/>
        <v>1116.8</v>
      </c>
      <c r="E27" s="40">
        <f t="shared" si="1"/>
        <v>279.2</v>
      </c>
      <c r="F27" s="39">
        <f t="shared" si="2"/>
        <v>1396</v>
      </c>
      <c r="G27" s="39">
        <f t="shared" si="3"/>
        <v>698</v>
      </c>
      <c r="H27" s="39">
        <f t="shared" si="4"/>
        <v>279.2</v>
      </c>
      <c r="I27" s="39">
        <f t="shared" si="5"/>
        <v>418.8</v>
      </c>
      <c r="J27" s="39">
        <f t="shared" si="6"/>
        <v>1396</v>
      </c>
      <c r="K27" s="39">
        <f t="shared" si="7"/>
        <v>2094</v>
      </c>
      <c r="L27" s="39">
        <f t="shared" si="8"/>
        <v>279.2</v>
      </c>
      <c r="M27" s="39">
        <f t="shared" si="9"/>
        <v>698</v>
      </c>
      <c r="N27" s="39">
        <f t="shared" si="10"/>
        <v>698</v>
      </c>
      <c r="O27" s="39">
        <f t="shared" si="11"/>
        <v>139.6</v>
      </c>
      <c r="P27" s="39">
        <f t="shared" si="12"/>
        <v>139.6</v>
      </c>
      <c r="Q27" s="39">
        <f t="shared" si="13"/>
        <v>139.6</v>
      </c>
      <c r="R27" s="39">
        <f t="shared" si="14"/>
        <v>558.4</v>
      </c>
      <c r="S27" s="39">
        <f t="shared" si="15"/>
        <v>558.4</v>
      </c>
      <c r="T27" s="40">
        <f t="shared" si="16"/>
        <v>1954.4</v>
      </c>
      <c r="U27" s="39">
        <f t="shared" si="17"/>
        <v>1116.8</v>
      </c>
      <c r="V27" s="5">
        <v>13960</v>
      </c>
      <c r="W27" s="62">
        <v>7110</v>
      </c>
    </row>
    <row r="28" spans="1:23" s="62" customFormat="1" ht="12" customHeight="1" x14ac:dyDescent="0.15">
      <c r="A28" s="118"/>
      <c r="B28" s="120"/>
      <c r="C28" s="86" t="s">
        <v>30</v>
      </c>
      <c r="D28" s="39">
        <f t="shared" si="0"/>
        <v>1116.8</v>
      </c>
      <c r="E28" s="40">
        <f t="shared" si="1"/>
        <v>279.2</v>
      </c>
      <c r="F28" s="39">
        <f t="shared" si="2"/>
        <v>1396</v>
      </c>
      <c r="G28" s="39">
        <f t="shared" si="3"/>
        <v>698</v>
      </c>
      <c r="H28" s="39">
        <f t="shared" si="4"/>
        <v>279.2</v>
      </c>
      <c r="I28" s="39">
        <f t="shared" si="5"/>
        <v>418.8</v>
      </c>
      <c r="J28" s="39">
        <f t="shared" si="6"/>
        <v>1396</v>
      </c>
      <c r="K28" s="39">
        <f t="shared" si="7"/>
        <v>2094</v>
      </c>
      <c r="L28" s="39">
        <f t="shared" si="8"/>
        <v>279.2</v>
      </c>
      <c r="M28" s="39">
        <f t="shared" si="9"/>
        <v>698</v>
      </c>
      <c r="N28" s="39">
        <f t="shared" si="10"/>
        <v>698</v>
      </c>
      <c r="O28" s="39">
        <f t="shared" si="11"/>
        <v>139.6</v>
      </c>
      <c r="P28" s="39">
        <f t="shared" si="12"/>
        <v>139.6</v>
      </c>
      <c r="Q28" s="39">
        <f t="shared" si="13"/>
        <v>139.6</v>
      </c>
      <c r="R28" s="39">
        <f t="shared" si="14"/>
        <v>558.4</v>
      </c>
      <c r="S28" s="39">
        <f t="shared" si="15"/>
        <v>558.4</v>
      </c>
      <c r="T28" s="40">
        <f t="shared" si="16"/>
        <v>1954.4</v>
      </c>
      <c r="U28" s="39">
        <f t="shared" si="17"/>
        <v>1116.8</v>
      </c>
      <c r="V28" s="5">
        <v>13960</v>
      </c>
      <c r="W28" s="62">
        <v>8120</v>
      </c>
    </row>
    <row r="29" spans="1:23" s="62" customFormat="1" ht="12" customHeight="1" x14ac:dyDescent="0.15">
      <c r="A29" s="116">
        <v>300</v>
      </c>
      <c r="B29" s="119" t="s">
        <v>41</v>
      </c>
      <c r="C29" s="86">
        <v>150</v>
      </c>
      <c r="D29" s="39">
        <f t="shared" si="0"/>
        <v>1152</v>
      </c>
      <c r="E29" s="40">
        <f t="shared" si="1"/>
        <v>288</v>
      </c>
      <c r="F29" s="39">
        <f t="shared" si="2"/>
        <v>1440</v>
      </c>
      <c r="G29" s="39">
        <f t="shared" si="3"/>
        <v>720</v>
      </c>
      <c r="H29" s="39">
        <f t="shared" si="4"/>
        <v>288</v>
      </c>
      <c r="I29" s="39">
        <f t="shared" si="5"/>
        <v>432</v>
      </c>
      <c r="J29" s="39">
        <f t="shared" si="6"/>
        <v>1440</v>
      </c>
      <c r="K29" s="39">
        <f t="shared" si="7"/>
        <v>2160</v>
      </c>
      <c r="L29" s="39">
        <f t="shared" si="8"/>
        <v>288</v>
      </c>
      <c r="M29" s="39">
        <f t="shared" si="9"/>
        <v>720</v>
      </c>
      <c r="N29" s="39">
        <f t="shared" si="10"/>
        <v>720</v>
      </c>
      <c r="O29" s="39">
        <f t="shared" si="11"/>
        <v>144</v>
      </c>
      <c r="P29" s="39">
        <f t="shared" si="12"/>
        <v>144</v>
      </c>
      <c r="Q29" s="39">
        <f t="shared" si="13"/>
        <v>144</v>
      </c>
      <c r="R29" s="39">
        <f t="shared" si="14"/>
        <v>576</v>
      </c>
      <c r="S29" s="39">
        <f t="shared" si="15"/>
        <v>576</v>
      </c>
      <c r="T29" s="40">
        <f t="shared" si="16"/>
        <v>2016.0000000000002</v>
      </c>
      <c r="U29" s="39">
        <f t="shared" si="17"/>
        <v>1152</v>
      </c>
      <c r="V29" s="5">
        <v>14400</v>
      </c>
      <c r="W29" s="62">
        <v>7770</v>
      </c>
    </row>
    <row r="30" spans="1:23" s="62" customFormat="1" ht="12" customHeight="1" x14ac:dyDescent="0.15">
      <c r="A30" s="117"/>
      <c r="B30" s="121"/>
      <c r="C30" s="86" t="s">
        <v>37</v>
      </c>
      <c r="D30" s="39">
        <f t="shared" si="0"/>
        <v>1253.6000000000001</v>
      </c>
      <c r="E30" s="40">
        <f t="shared" si="1"/>
        <v>313.40000000000003</v>
      </c>
      <c r="F30" s="39">
        <f t="shared" si="2"/>
        <v>1567</v>
      </c>
      <c r="G30" s="39">
        <f t="shared" si="3"/>
        <v>783.5</v>
      </c>
      <c r="H30" s="39">
        <f t="shared" si="4"/>
        <v>313.40000000000003</v>
      </c>
      <c r="I30" s="39">
        <f t="shared" si="5"/>
        <v>470.09999999999997</v>
      </c>
      <c r="J30" s="39">
        <f t="shared" si="6"/>
        <v>1567</v>
      </c>
      <c r="K30" s="39">
        <f t="shared" si="7"/>
        <v>2350.5</v>
      </c>
      <c r="L30" s="39">
        <f t="shared" si="8"/>
        <v>313.40000000000003</v>
      </c>
      <c r="M30" s="39">
        <f t="shared" si="9"/>
        <v>783.5</v>
      </c>
      <c r="N30" s="39">
        <f t="shared" si="10"/>
        <v>783.5</v>
      </c>
      <c r="O30" s="39">
        <f t="shared" si="11"/>
        <v>156.70000000000002</v>
      </c>
      <c r="P30" s="39">
        <f t="shared" si="12"/>
        <v>156.70000000000002</v>
      </c>
      <c r="Q30" s="39">
        <f t="shared" si="13"/>
        <v>156.70000000000002</v>
      </c>
      <c r="R30" s="39">
        <f t="shared" si="14"/>
        <v>626.80000000000007</v>
      </c>
      <c r="S30" s="39">
        <f t="shared" si="15"/>
        <v>626.80000000000007</v>
      </c>
      <c r="T30" s="40">
        <f t="shared" si="16"/>
        <v>2193.8000000000002</v>
      </c>
      <c r="U30" s="39">
        <f t="shared" si="17"/>
        <v>1253.6000000000001</v>
      </c>
      <c r="V30" s="5">
        <v>15670</v>
      </c>
      <c r="W30" s="62">
        <v>8810</v>
      </c>
    </row>
    <row r="31" spans="1:23" s="62" customFormat="1" ht="12" customHeight="1" x14ac:dyDescent="0.15">
      <c r="A31" s="118"/>
      <c r="B31" s="120"/>
      <c r="C31" s="86" t="s">
        <v>30</v>
      </c>
      <c r="D31" s="39">
        <f t="shared" si="0"/>
        <v>1353.6000000000001</v>
      </c>
      <c r="E31" s="40">
        <f t="shared" si="1"/>
        <v>338.40000000000003</v>
      </c>
      <c r="F31" s="39">
        <f t="shared" si="2"/>
        <v>1692</v>
      </c>
      <c r="G31" s="39">
        <f t="shared" si="3"/>
        <v>846</v>
      </c>
      <c r="H31" s="39">
        <f t="shared" si="4"/>
        <v>338.40000000000003</v>
      </c>
      <c r="I31" s="39">
        <f t="shared" si="5"/>
        <v>507.59999999999997</v>
      </c>
      <c r="J31" s="39">
        <f t="shared" si="6"/>
        <v>1692</v>
      </c>
      <c r="K31" s="39">
        <f t="shared" si="7"/>
        <v>2538</v>
      </c>
      <c r="L31" s="39">
        <f t="shared" si="8"/>
        <v>338.40000000000003</v>
      </c>
      <c r="M31" s="39">
        <f t="shared" si="9"/>
        <v>846</v>
      </c>
      <c r="N31" s="39">
        <f t="shared" si="10"/>
        <v>846</v>
      </c>
      <c r="O31" s="39">
        <f t="shared" si="11"/>
        <v>169.20000000000002</v>
      </c>
      <c r="P31" s="39">
        <f t="shared" si="12"/>
        <v>169.20000000000002</v>
      </c>
      <c r="Q31" s="39">
        <f t="shared" si="13"/>
        <v>169.20000000000002</v>
      </c>
      <c r="R31" s="39">
        <f t="shared" si="14"/>
        <v>676.80000000000007</v>
      </c>
      <c r="S31" s="39">
        <f t="shared" si="15"/>
        <v>676.80000000000007</v>
      </c>
      <c r="T31" s="40">
        <f t="shared" si="16"/>
        <v>2368.8000000000002</v>
      </c>
      <c r="U31" s="39">
        <f t="shared" si="17"/>
        <v>1353.6000000000001</v>
      </c>
      <c r="V31" s="5">
        <v>16920</v>
      </c>
      <c r="W31" s="62">
        <v>9980</v>
      </c>
    </row>
    <row r="32" spans="1:23" s="62" customFormat="1" ht="12" customHeight="1" x14ac:dyDescent="0.15">
      <c r="A32" s="116">
        <v>350</v>
      </c>
      <c r="B32" s="119" t="s">
        <v>42</v>
      </c>
      <c r="C32" s="86">
        <v>150</v>
      </c>
      <c r="D32" s="39">
        <f t="shared" si="0"/>
        <v>1166.4000000000001</v>
      </c>
      <c r="E32" s="40">
        <f t="shared" si="1"/>
        <v>291.60000000000002</v>
      </c>
      <c r="F32" s="39">
        <f t="shared" si="2"/>
        <v>1458</v>
      </c>
      <c r="G32" s="39">
        <f t="shared" si="3"/>
        <v>729</v>
      </c>
      <c r="H32" s="39">
        <f t="shared" si="4"/>
        <v>291.60000000000002</v>
      </c>
      <c r="I32" s="39">
        <f t="shared" si="5"/>
        <v>437.4</v>
      </c>
      <c r="J32" s="39">
        <f t="shared" si="6"/>
        <v>1458</v>
      </c>
      <c r="K32" s="39">
        <f t="shared" si="7"/>
        <v>2187</v>
      </c>
      <c r="L32" s="39">
        <f t="shared" si="8"/>
        <v>291.60000000000002</v>
      </c>
      <c r="M32" s="39">
        <f t="shared" si="9"/>
        <v>729</v>
      </c>
      <c r="N32" s="39">
        <f t="shared" si="10"/>
        <v>729</v>
      </c>
      <c r="O32" s="39">
        <f t="shared" si="11"/>
        <v>145.80000000000001</v>
      </c>
      <c r="P32" s="39">
        <f t="shared" si="12"/>
        <v>145.80000000000001</v>
      </c>
      <c r="Q32" s="39">
        <f t="shared" si="13"/>
        <v>145.80000000000001</v>
      </c>
      <c r="R32" s="39">
        <f t="shared" si="14"/>
        <v>583.20000000000005</v>
      </c>
      <c r="S32" s="39">
        <f t="shared" si="15"/>
        <v>583.20000000000005</v>
      </c>
      <c r="T32" s="40">
        <f t="shared" si="16"/>
        <v>2041.2000000000003</v>
      </c>
      <c r="U32" s="39">
        <f t="shared" si="17"/>
        <v>1166.4000000000001</v>
      </c>
      <c r="V32" s="5">
        <v>14580</v>
      </c>
      <c r="W32" s="62">
        <v>8880</v>
      </c>
    </row>
    <row r="33" spans="1:23" s="62" customFormat="1" ht="12" customHeight="1" x14ac:dyDescent="0.15">
      <c r="A33" s="117"/>
      <c r="B33" s="121"/>
      <c r="C33" s="86" t="s">
        <v>37</v>
      </c>
      <c r="D33" s="39">
        <f t="shared" si="0"/>
        <v>1266.4000000000001</v>
      </c>
      <c r="E33" s="40">
        <f t="shared" si="1"/>
        <v>316.60000000000002</v>
      </c>
      <c r="F33" s="39">
        <f t="shared" si="2"/>
        <v>1583</v>
      </c>
      <c r="G33" s="39">
        <f t="shared" si="3"/>
        <v>791.5</v>
      </c>
      <c r="H33" s="39">
        <f t="shared" si="4"/>
        <v>316.60000000000002</v>
      </c>
      <c r="I33" s="39">
        <f t="shared" si="5"/>
        <v>474.9</v>
      </c>
      <c r="J33" s="39">
        <f t="shared" si="6"/>
        <v>1583</v>
      </c>
      <c r="K33" s="39">
        <f t="shared" si="7"/>
        <v>2374.5</v>
      </c>
      <c r="L33" s="39">
        <f t="shared" si="8"/>
        <v>316.60000000000002</v>
      </c>
      <c r="M33" s="39">
        <f t="shared" si="9"/>
        <v>791.5</v>
      </c>
      <c r="N33" s="39">
        <f t="shared" si="10"/>
        <v>791.5</v>
      </c>
      <c r="O33" s="39">
        <f t="shared" si="11"/>
        <v>158.30000000000001</v>
      </c>
      <c r="P33" s="39">
        <f t="shared" si="12"/>
        <v>158.30000000000001</v>
      </c>
      <c r="Q33" s="39">
        <f t="shared" si="13"/>
        <v>158.30000000000001</v>
      </c>
      <c r="R33" s="39">
        <f t="shared" si="14"/>
        <v>633.20000000000005</v>
      </c>
      <c r="S33" s="39">
        <f t="shared" si="15"/>
        <v>633.20000000000005</v>
      </c>
      <c r="T33" s="40">
        <f t="shared" si="16"/>
        <v>2216.2000000000003</v>
      </c>
      <c r="U33" s="39">
        <f t="shared" si="17"/>
        <v>1266.4000000000001</v>
      </c>
      <c r="V33" s="5">
        <v>15830</v>
      </c>
      <c r="W33" s="62">
        <v>10170</v>
      </c>
    </row>
    <row r="34" spans="1:23" s="62" customFormat="1" ht="12" customHeight="1" x14ac:dyDescent="0.15">
      <c r="A34" s="118"/>
      <c r="B34" s="120"/>
      <c r="C34" s="86" t="s">
        <v>30</v>
      </c>
      <c r="D34" s="39">
        <f t="shared" si="0"/>
        <v>1368.8</v>
      </c>
      <c r="E34" s="40">
        <f t="shared" si="1"/>
        <v>342.2</v>
      </c>
      <c r="F34" s="39">
        <f t="shared" si="2"/>
        <v>1711</v>
      </c>
      <c r="G34" s="39">
        <f t="shared" si="3"/>
        <v>855.5</v>
      </c>
      <c r="H34" s="39">
        <f t="shared" si="4"/>
        <v>342.2</v>
      </c>
      <c r="I34" s="39">
        <f t="shared" si="5"/>
        <v>513.29999999999995</v>
      </c>
      <c r="J34" s="39">
        <f t="shared" si="6"/>
        <v>1711</v>
      </c>
      <c r="K34" s="39">
        <f t="shared" si="7"/>
        <v>2566.5</v>
      </c>
      <c r="L34" s="39">
        <f t="shared" si="8"/>
        <v>342.2</v>
      </c>
      <c r="M34" s="39">
        <f t="shared" si="9"/>
        <v>855.5</v>
      </c>
      <c r="N34" s="39">
        <f t="shared" si="10"/>
        <v>855.5</v>
      </c>
      <c r="O34" s="39">
        <f t="shared" si="11"/>
        <v>171.1</v>
      </c>
      <c r="P34" s="39">
        <f t="shared" si="12"/>
        <v>171.1</v>
      </c>
      <c r="Q34" s="39">
        <f t="shared" si="13"/>
        <v>171.1</v>
      </c>
      <c r="R34" s="39">
        <f t="shared" si="14"/>
        <v>684.4</v>
      </c>
      <c r="S34" s="39">
        <f t="shared" si="15"/>
        <v>684.4</v>
      </c>
      <c r="T34" s="40">
        <f t="shared" si="16"/>
        <v>2395.4</v>
      </c>
      <c r="U34" s="39">
        <f t="shared" si="17"/>
        <v>1368.8</v>
      </c>
      <c r="V34" s="5">
        <v>17110</v>
      </c>
      <c r="W34" s="62">
        <v>11570</v>
      </c>
    </row>
    <row r="35" spans="1:23" s="62" customFormat="1" ht="12" customHeight="1" x14ac:dyDescent="0.15">
      <c r="A35" s="125">
        <v>400</v>
      </c>
      <c r="B35" s="124" t="s">
        <v>43</v>
      </c>
      <c r="C35" s="86">
        <v>150</v>
      </c>
      <c r="D35" s="39">
        <f t="shared" si="0"/>
        <v>1208</v>
      </c>
      <c r="E35" s="40">
        <f t="shared" si="1"/>
        <v>302</v>
      </c>
      <c r="F35" s="39">
        <f t="shared" si="2"/>
        <v>1510</v>
      </c>
      <c r="G35" s="39">
        <f t="shared" si="3"/>
        <v>755</v>
      </c>
      <c r="H35" s="39">
        <f t="shared" si="4"/>
        <v>302</v>
      </c>
      <c r="I35" s="39">
        <f t="shared" si="5"/>
        <v>453</v>
      </c>
      <c r="J35" s="39">
        <f t="shared" si="6"/>
        <v>1510</v>
      </c>
      <c r="K35" s="39">
        <f t="shared" si="7"/>
        <v>2265</v>
      </c>
      <c r="L35" s="39">
        <f t="shared" si="8"/>
        <v>302</v>
      </c>
      <c r="M35" s="39">
        <f t="shared" si="9"/>
        <v>755</v>
      </c>
      <c r="N35" s="39">
        <f t="shared" si="10"/>
        <v>755</v>
      </c>
      <c r="O35" s="39">
        <f t="shared" si="11"/>
        <v>151</v>
      </c>
      <c r="P35" s="39">
        <f t="shared" si="12"/>
        <v>151</v>
      </c>
      <c r="Q35" s="39">
        <f t="shared" si="13"/>
        <v>151</v>
      </c>
      <c r="R35" s="39">
        <f t="shared" si="14"/>
        <v>604</v>
      </c>
      <c r="S35" s="39">
        <f t="shared" si="15"/>
        <v>604</v>
      </c>
      <c r="T35" s="40">
        <f t="shared" si="16"/>
        <v>2114</v>
      </c>
      <c r="U35" s="39">
        <f t="shared" si="17"/>
        <v>1208</v>
      </c>
      <c r="V35" s="5">
        <v>15100</v>
      </c>
      <c r="W35" s="62">
        <v>9340</v>
      </c>
    </row>
    <row r="36" spans="1:23" s="62" customFormat="1" ht="12" customHeight="1" x14ac:dyDescent="0.15">
      <c r="A36" s="125"/>
      <c r="B36" s="124"/>
      <c r="C36" s="86" t="s">
        <v>37</v>
      </c>
      <c r="D36" s="39">
        <f t="shared" si="0"/>
        <v>1308</v>
      </c>
      <c r="E36" s="40">
        <f t="shared" si="1"/>
        <v>327</v>
      </c>
      <c r="F36" s="39">
        <f t="shared" si="2"/>
        <v>1635</v>
      </c>
      <c r="G36" s="39">
        <f t="shared" si="3"/>
        <v>817.5</v>
      </c>
      <c r="H36" s="39">
        <f t="shared" si="4"/>
        <v>327</v>
      </c>
      <c r="I36" s="39">
        <f t="shared" si="5"/>
        <v>490.5</v>
      </c>
      <c r="J36" s="39">
        <f t="shared" si="6"/>
        <v>1635</v>
      </c>
      <c r="K36" s="39">
        <f t="shared" si="7"/>
        <v>2452.5</v>
      </c>
      <c r="L36" s="39">
        <f t="shared" si="8"/>
        <v>327</v>
      </c>
      <c r="M36" s="39">
        <f t="shared" si="9"/>
        <v>817.5</v>
      </c>
      <c r="N36" s="39">
        <f t="shared" si="10"/>
        <v>817.5</v>
      </c>
      <c r="O36" s="39">
        <f t="shared" si="11"/>
        <v>163.5</v>
      </c>
      <c r="P36" s="39">
        <f t="shared" si="12"/>
        <v>163.5</v>
      </c>
      <c r="Q36" s="39">
        <f t="shared" si="13"/>
        <v>163.5</v>
      </c>
      <c r="R36" s="39">
        <f t="shared" si="14"/>
        <v>654</v>
      </c>
      <c r="S36" s="39">
        <f t="shared" si="15"/>
        <v>654</v>
      </c>
      <c r="T36" s="40">
        <f t="shared" si="16"/>
        <v>2289</v>
      </c>
      <c r="U36" s="39">
        <f t="shared" si="17"/>
        <v>1308</v>
      </c>
      <c r="V36" s="5">
        <v>16350</v>
      </c>
      <c r="W36" s="62">
        <v>10680</v>
      </c>
    </row>
    <row r="37" spans="1:23" s="62" customFormat="1" ht="12" customHeight="1" x14ac:dyDescent="0.15">
      <c r="A37" s="125"/>
      <c r="B37" s="124"/>
      <c r="C37" s="86" t="s">
        <v>30</v>
      </c>
      <c r="D37" s="39">
        <f t="shared" si="0"/>
        <v>1432</v>
      </c>
      <c r="E37" s="40">
        <f t="shared" si="1"/>
        <v>358</v>
      </c>
      <c r="F37" s="39">
        <f t="shared" si="2"/>
        <v>1790</v>
      </c>
      <c r="G37" s="39">
        <f t="shared" si="3"/>
        <v>895</v>
      </c>
      <c r="H37" s="39">
        <f t="shared" si="4"/>
        <v>358</v>
      </c>
      <c r="I37" s="39">
        <f t="shared" si="5"/>
        <v>537</v>
      </c>
      <c r="J37" s="39">
        <f t="shared" si="6"/>
        <v>1790</v>
      </c>
      <c r="K37" s="39">
        <f t="shared" si="7"/>
        <v>2685</v>
      </c>
      <c r="L37" s="39">
        <f t="shared" si="8"/>
        <v>358</v>
      </c>
      <c r="M37" s="39">
        <f t="shared" si="9"/>
        <v>895</v>
      </c>
      <c r="N37" s="39">
        <f t="shared" si="10"/>
        <v>895</v>
      </c>
      <c r="O37" s="39">
        <f t="shared" si="11"/>
        <v>179</v>
      </c>
      <c r="P37" s="39">
        <f t="shared" si="12"/>
        <v>179</v>
      </c>
      <c r="Q37" s="39">
        <f t="shared" si="13"/>
        <v>179</v>
      </c>
      <c r="R37" s="39">
        <f t="shared" si="14"/>
        <v>716</v>
      </c>
      <c r="S37" s="39">
        <f t="shared" si="15"/>
        <v>716</v>
      </c>
      <c r="T37" s="40">
        <f t="shared" si="16"/>
        <v>2506.0000000000005</v>
      </c>
      <c r="U37" s="39">
        <f t="shared" si="17"/>
        <v>1432</v>
      </c>
      <c r="V37" s="5">
        <v>17900</v>
      </c>
      <c r="W37" s="62">
        <v>12130</v>
      </c>
    </row>
    <row r="38" spans="1:23" s="62" customFormat="1" ht="12" customHeight="1" x14ac:dyDescent="0.15">
      <c r="A38" s="116">
        <v>450</v>
      </c>
      <c r="B38" s="119" t="s">
        <v>44</v>
      </c>
      <c r="C38" s="86">
        <v>150</v>
      </c>
      <c r="D38" s="39">
        <f t="shared" si="0"/>
        <v>1814.48</v>
      </c>
      <c r="E38" s="40">
        <f t="shared" si="1"/>
        <v>453.62</v>
      </c>
      <c r="F38" s="39">
        <f t="shared" si="2"/>
        <v>2268.1</v>
      </c>
      <c r="G38" s="39">
        <f t="shared" si="3"/>
        <v>1134.05</v>
      </c>
      <c r="H38" s="39">
        <f t="shared" si="4"/>
        <v>453.62</v>
      </c>
      <c r="I38" s="39">
        <f t="shared" si="5"/>
        <v>680.43</v>
      </c>
      <c r="J38" s="39">
        <f t="shared" si="6"/>
        <v>2268.1</v>
      </c>
      <c r="K38" s="39">
        <f t="shared" si="7"/>
        <v>3402.15</v>
      </c>
      <c r="L38" s="39">
        <f t="shared" si="8"/>
        <v>453.62</v>
      </c>
      <c r="M38" s="39">
        <f t="shared" si="9"/>
        <v>1134.05</v>
      </c>
      <c r="N38" s="39">
        <f t="shared" si="10"/>
        <v>1134.05</v>
      </c>
      <c r="O38" s="39">
        <f t="shared" si="11"/>
        <v>226.81</v>
      </c>
      <c r="P38" s="39">
        <f t="shared" si="12"/>
        <v>226.81</v>
      </c>
      <c r="Q38" s="39">
        <f t="shared" si="13"/>
        <v>226.81</v>
      </c>
      <c r="R38" s="39">
        <f t="shared" si="14"/>
        <v>907.24</v>
      </c>
      <c r="S38" s="39">
        <f t="shared" si="15"/>
        <v>907.24</v>
      </c>
      <c r="T38" s="40">
        <f t="shared" si="16"/>
        <v>3175.34</v>
      </c>
      <c r="U38" s="39">
        <f t="shared" si="17"/>
        <v>1814.48</v>
      </c>
      <c r="V38" s="5">
        <v>22681</v>
      </c>
      <c r="W38" s="62">
        <v>9640</v>
      </c>
    </row>
    <row r="39" spans="1:23" s="62" customFormat="1" ht="12" customHeight="1" x14ac:dyDescent="0.15">
      <c r="A39" s="117"/>
      <c r="B39" s="121"/>
      <c r="C39" s="86" t="s">
        <v>37</v>
      </c>
      <c r="D39" s="39">
        <f t="shared" si="0"/>
        <v>2335.36</v>
      </c>
      <c r="E39" s="40">
        <f t="shared" si="1"/>
        <v>583.84</v>
      </c>
      <c r="F39" s="39">
        <f t="shared" si="2"/>
        <v>2919.2000000000003</v>
      </c>
      <c r="G39" s="39">
        <f t="shared" si="3"/>
        <v>1459.6000000000001</v>
      </c>
      <c r="H39" s="39">
        <f t="shared" si="4"/>
        <v>583.84</v>
      </c>
      <c r="I39" s="39">
        <f t="shared" si="5"/>
        <v>875.76</v>
      </c>
      <c r="J39" s="39">
        <f t="shared" si="6"/>
        <v>2919.2000000000003</v>
      </c>
      <c r="K39" s="39">
        <f t="shared" si="7"/>
        <v>4378.8</v>
      </c>
      <c r="L39" s="39">
        <f t="shared" si="8"/>
        <v>583.84</v>
      </c>
      <c r="M39" s="39">
        <f t="shared" si="9"/>
        <v>1459.6000000000001</v>
      </c>
      <c r="N39" s="39">
        <f t="shared" si="10"/>
        <v>1459.6000000000001</v>
      </c>
      <c r="O39" s="39">
        <f t="shared" si="11"/>
        <v>291.92</v>
      </c>
      <c r="P39" s="39">
        <f t="shared" si="12"/>
        <v>291.92</v>
      </c>
      <c r="Q39" s="39">
        <f t="shared" si="13"/>
        <v>291.92</v>
      </c>
      <c r="R39" s="39">
        <f t="shared" si="14"/>
        <v>1167.68</v>
      </c>
      <c r="S39" s="39">
        <f t="shared" si="15"/>
        <v>1167.68</v>
      </c>
      <c r="T39" s="40">
        <f t="shared" si="16"/>
        <v>4086.8800000000006</v>
      </c>
      <c r="U39" s="39">
        <f t="shared" si="17"/>
        <v>2335.36</v>
      </c>
      <c r="V39" s="5">
        <v>29192</v>
      </c>
      <c r="W39" s="62">
        <v>10980</v>
      </c>
    </row>
    <row r="40" spans="1:23" s="62" customFormat="1" ht="12" customHeight="1" x14ac:dyDescent="0.15">
      <c r="A40" s="118"/>
      <c r="B40" s="120"/>
      <c r="C40" s="86" t="s">
        <v>30</v>
      </c>
      <c r="D40" s="39">
        <f t="shared" si="0"/>
        <v>2627.04</v>
      </c>
      <c r="E40" s="40">
        <f t="shared" si="1"/>
        <v>656.76</v>
      </c>
      <c r="F40" s="39">
        <f t="shared" si="2"/>
        <v>3283.8</v>
      </c>
      <c r="G40" s="39">
        <f t="shared" si="3"/>
        <v>1641.9</v>
      </c>
      <c r="H40" s="39">
        <f t="shared" si="4"/>
        <v>656.76</v>
      </c>
      <c r="I40" s="39">
        <f t="shared" si="5"/>
        <v>985.14</v>
      </c>
      <c r="J40" s="39">
        <f t="shared" si="6"/>
        <v>3283.8</v>
      </c>
      <c r="K40" s="39">
        <f t="shared" si="7"/>
        <v>4925.7</v>
      </c>
      <c r="L40" s="39">
        <f t="shared" si="8"/>
        <v>656.76</v>
      </c>
      <c r="M40" s="39">
        <f t="shared" si="9"/>
        <v>1641.9</v>
      </c>
      <c r="N40" s="39">
        <f t="shared" si="10"/>
        <v>1641.9</v>
      </c>
      <c r="O40" s="39">
        <f t="shared" si="11"/>
        <v>328.38</v>
      </c>
      <c r="P40" s="39">
        <f t="shared" si="12"/>
        <v>328.38</v>
      </c>
      <c r="Q40" s="39">
        <f t="shared" si="13"/>
        <v>328.38</v>
      </c>
      <c r="R40" s="39">
        <f t="shared" si="14"/>
        <v>1313.52</v>
      </c>
      <c r="S40" s="39">
        <f t="shared" si="15"/>
        <v>1313.52</v>
      </c>
      <c r="T40" s="40">
        <f t="shared" si="16"/>
        <v>4597.3200000000006</v>
      </c>
      <c r="U40" s="39">
        <f t="shared" si="17"/>
        <v>2627.04</v>
      </c>
      <c r="V40" s="5">
        <v>32838</v>
      </c>
      <c r="W40" s="62">
        <v>12430</v>
      </c>
    </row>
    <row r="41" spans="1:23" s="62" customFormat="1" ht="12" customHeight="1" x14ac:dyDescent="0.15">
      <c r="A41" s="116">
        <v>500</v>
      </c>
      <c r="B41" s="119" t="s">
        <v>45</v>
      </c>
      <c r="C41" s="86">
        <v>150</v>
      </c>
      <c r="D41" s="39">
        <f t="shared" si="0"/>
        <v>2194.96</v>
      </c>
      <c r="E41" s="40">
        <f t="shared" si="1"/>
        <v>548.74</v>
      </c>
      <c r="F41" s="39">
        <f t="shared" si="2"/>
        <v>2743.7000000000003</v>
      </c>
      <c r="G41" s="39">
        <f t="shared" si="3"/>
        <v>1371.8500000000001</v>
      </c>
      <c r="H41" s="39">
        <f t="shared" si="4"/>
        <v>548.74</v>
      </c>
      <c r="I41" s="39">
        <f t="shared" si="5"/>
        <v>823.11</v>
      </c>
      <c r="J41" s="39">
        <f t="shared" si="6"/>
        <v>2743.7000000000003</v>
      </c>
      <c r="K41" s="39">
        <f t="shared" si="7"/>
        <v>4115.55</v>
      </c>
      <c r="L41" s="39">
        <f t="shared" si="8"/>
        <v>548.74</v>
      </c>
      <c r="M41" s="39">
        <f t="shared" si="9"/>
        <v>1371.8500000000001</v>
      </c>
      <c r="N41" s="39">
        <f t="shared" si="10"/>
        <v>1371.8500000000001</v>
      </c>
      <c r="O41" s="39">
        <f t="shared" si="11"/>
        <v>274.37</v>
      </c>
      <c r="P41" s="39">
        <f t="shared" si="12"/>
        <v>274.37</v>
      </c>
      <c r="Q41" s="39">
        <f t="shared" si="13"/>
        <v>274.37</v>
      </c>
      <c r="R41" s="39">
        <f t="shared" si="14"/>
        <v>1097.48</v>
      </c>
      <c r="S41" s="39">
        <f t="shared" si="15"/>
        <v>1097.48</v>
      </c>
      <c r="T41" s="40">
        <f t="shared" si="16"/>
        <v>3841.1800000000003</v>
      </c>
      <c r="U41" s="39">
        <f t="shared" si="17"/>
        <v>2194.96</v>
      </c>
      <c r="V41" s="5">
        <v>27437</v>
      </c>
      <c r="W41" s="62">
        <v>9940</v>
      </c>
    </row>
    <row r="42" spans="1:23" s="62" customFormat="1" ht="12" customHeight="1" x14ac:dyDescent="0.15">
      <c r="A42" s="117"/>
      <c r="B42" s="121"/>
      <c r="C42" s="86" t="s">
        <v>37</v>
      </c>
      <c r="D42" s="39">
        <f t="shared" si="0"/>
        <v>2948.56</v>
      </c>
      <c r="E42" s="40">
        <f t="shared" si="1"/>
        <v>737.14</v>
      </c>
      <c r="F42" s="39">
        <f t="shared" si="2"/>
        <v>3685.7000000000003</v>
      </c>
      <c r="G42" s="39">
        <f t="shared" si="3"/>
        <v>1842.8500000000001</v>
      </c>
      <c r="H42" s="39">
        <f t="shared" si="4"/>
        <v>737.14</v>
      </c>
      <c r="I42" s="39">
        <f t="shared" si="5"/>
        <v>1105.71</v>
      </c>
      <c r="J42" s="39">
        <f t="shared" si="6"/>
        <v>3685.7000000000003</v>
      </c>
      <c r="K42" s="39">
        <f t="shared" si="7"/>
        <v>5528.55</v>
      </c>
      <c r="L42" s="39">
        <f t="shared" si="8"/>
        <v>737.14</v>
      </c>
      <c r="M42" s="39">
        <f t="shared" si="9"/>
        <v>1842.8500000000001</v>
      </c>
      <c r="N42" s="39">
        <f t="shared" si="10"/>
        <v>1842.8500000000001</v>
      </c>
      <c r="O42" s="39">
        <f t="shared" si="11"/>
        <v>368.57</v>
      </c>
      <c r="P42" s="39">
        <f t="shared" si="12"/>
        <v>368.57</v>
      </c>
      <c r="Q42" s="39">
        <f t="shared" si="13"/>
        <v>368.57</v>
      </c>
      <c r="R42" s="39">
        <f t="shared" si="14"/>
        <v>1474.28</v>
      </c>
      <c r="S42" s="39">
        <f t="shared" si="15"/>
        <v>1474.28</v>
      </c>
      <c r="T42" s="40">
        <f t="shared" si="16"/>
        <v>5159.9800000000005</v>
      </c>
      <c r="U42" s="39">
        <f t="shared" si="17"/>
        <v>2948.56</v>
      </c>
      <c r="V42" s="5">
        <v>36857</v>
      </c>
      <c r="W42" s="62">
        <v>11330</v>
      </c>
    </row>
    <row r="43" spans="1:23" s="62" customFormat="1" ht="12" customHeight="1" x14ac:dyDescent="0.15">
      <c r="A43" s="118"/>
      <c r="B43" s="120"/>
      <c r="C43" s="86" t="s">
        <v>30</v>
      </c>
      <c r="D43" s="39">
        <f t="shared" si="0"/>
        <v>3403.44</v>
      </c>
      <c r="E43" s="40">
        <f t="shared" si="1"/>
        <v>850.86</v>
      </c>
      <c r="F43" s="39">
        <f t="shared" si="2"/>
        <v>4254.3</v>
      </c>
      <c r="G43" s="39">
        <f t="shared" si="3"/>
        <v>2127.15</v>
      </c>
      <c r="H43" s="39">
        <f t="shared" si="4"/>
        <v>850.86</v>
      </c>
      <c r="I43" s="39">
        <f t="shared" si="5"/>
        <v>1276.29</v>
      </c>
      <c r="J43" s="39">
        <f t="shared" si="6"/>
        <v>4254.3</v>
      </c>
      <c r="K43" s="39">
        <f t="shared" si="7"/>
        <v>6381.45</v>
      </c>
      <c r="L43" s="39">
        <f t="shared" si="8"/>
        <v>850.86</v>
      </c>
      <c r="M43" s="39">
        <f t="shared" si="9"/>
        <v>2127.15</v>
      </c>
      <c r="N43" s="39">
        <f t="shared" si="10"/>
        <v>2127.15</v>
      </c>
      <c r="O43" s="39">
        <f t="shared" si="11"/>
        <v>425.43</v>
      </c>
      <c r="P43" s="39">
        <f t="shared" si="12"/>
        <v>425.43</v>
      </c>
      <c r="Q43" s="39">
        <f t="shared" si="13"/>
        <v>425.43</v>
      </c>
      <c r="R43" s="39">
        <f t="shared" si="14"/>
        <v>1701.72</v>
      </c>
      <c r="S43" s="39">
        <f t="shared" si="15"/>
        <v>1701.72</v>
      </c>
      <c r="T43" s="40">
        <f t="shared" si="16"/>
        <v>5956.02</v>
      </c>
      <c r="U43" s="39">
        <f t="shared" si="17"/>
        <v>3403.44</v>
      </c>
      <c r="V43" s="5">
        <v>42543</v>
      </c>
      <c r="W43" s="62">
        <v>12830</v>
      </c>
    </row>
    <row r="44" spans="1:23" s="62" customFormat="1" ht="12" customHeight="1" x14ac:dyDescent="0.15">
      <c r="A44" s="116">
        <v>550</v>
      </c>
      <c r="B44" s="119" t="s">
        <v>46</v>
      </c>
      <c r="C44" s="86">
        <v>150</v>
      </c>
      <c r="D44" s="39">
        <f t="shared" si="0"/>
        <v>2656.88</v>
      </c>
      <c r="E44" s="40">
        <f t="shared" si="1"/>
        <v>664.22</v>
      </c>
      <c r="F44" s="39">
        <f t="shared" si="2"/>
        <v>3321.1000000000004</v>
      </c>
      <c r="G44" s="39">
        <f t="shared" si="3"/>
        <v>1660.5500000000002</v>
      </c>
      <c r="H44" s="39">
        <f t="shared" si="4"/>
        <v>664.22</v>
      </c>
      <c r="I44" s="39">
        <f t="shared" si="5"/>
        <v>996.32999999999993</v>
      </c>
      <c r="J44" s="39">
        <f t="shared" si="6"/>
        <v>3321.1000000000004</v>
      </c>
      <c r="K44" s="39">
        <f t="shared" si="7"/>
        <v>4981.6499999999996</v>
      </c>
      <c r="L44" s="39">
        <f t="shared" si="8"/>
        <v>664.22</v>
      </c>
      <c r="M44" s="39">
        <f t="shared" si="9"/>
        <v>1660.5500000000002</v>
      </c>
      <c r="N44" s="39">
        <f t="shared" si="10"/>
        <v>1660.5500000000002</v>
      </c>
      <c r="O44" s="39">
        <f t="shared" si="11"/>
        <v>332.11</v>
      </c>
      <c r="P44" s="39">
        <f t="shared" si="12"/>
        <v>332.11</v>
      </c>
      <c r="Q44" s="39">
        <f t="shared" si="13"/>
        <v>332.11</v>
      </c>
      <c r="R44" s="39">
        <f t="shared" si="14"/>
        <v>1328.44</v>
      </c>
      <c r="S44" s="39">
        <f t="shared" si="15"/>
        <v>1328.44</v>
      </c>
      <c r="T44" s="40">
        <f t="shared" si="16"/>
        <v>4649.5400000000009</v>
      </c>
      <c r="U44" s="39">
        <f t="shared" si="17"/>
        <v>2656.88</v>
      </c>
      <c r="V44" s="5">
        <v>33211</v>
      </c>
      <c r="W44" s="62">
        <v>10200</v>
      </c>
    </row>
    <row r="45" spans="1:23" s="62" customFormat="1" ht="12" customHeight="1" x14ac:dyDescent="0.15">
      <c r="A45" s="118"/>
      <c r="B45" s="120"/>
      <c r="C45" s="86" t="s">
        <v>37</v>
      </c>
      <c r="D45" s="39">
        <f t="shared" si="0"/>
        <v>3558.56</v>
      </c>
      <c r="E45" s="40">
        <f t="shared" si="1"/>
        <v>889.64</v>
      </c>
      <c r="F45" s="39">
        <f t="shared" si="2"/>
        <v>4448.2</v>
      </c>
      <c r="G45" s="39">
        <f t="shared" si="3"/>
        <v>2224.1</v>
      </c>
      <c r="H45" s="39">
        <f t="shared" si="4"/>
        <v>889.64</v>
      </c>
      <c r="I45" s="39">
        <f t="shared" si="5"/>
        <v>1334.46</v>
      </c>
      <c r="J45" s="39">
        <f t="shared" si="6"/>
        <v>4448.2</v>
      </c>
      <c r="K45" s="39">
        <f t="shared" si="7"/>
        <v>6672.3</v>
      </c>
      <c r="L45" s="39">
        <f t="shared" si="8"/>
        <v>889.64</v>
      </c>
      <c r="M45" s="39">
        <f t="shared" si="9"/>
        <v>2224.1</v>
      </c>
      <c r="N45" s="39">
        <f t="shared" si="10"/>
        <v>2224.1</v>
      </c>
      <c r="O45" s="39">
        <f t="shared" si="11"/>
        <v>444.82</v>
      </c>
      <c r="P45" s="39">
        <f t="shared" si="12"/>
        <v>444.82</v>
      </c>
      <c r="Q45" s="39">
        <f t="shared" si="13"/>
        <v>444.82</v>
      </c>
      <c r="R45" s="39">
        <f t="shared" si="14"/>
        <v>1779.28</v>
      </c>
      <c r="S45" s="39">
        <f t="shared" si="15"/>
        <v>1779.28</v>
      </c>
      <c r="T45" s="40">
        <f t="shared" si="16"/>
        <v>6227.4800000000005</v>
      </c>
      <c r="U45" s="39">
        <f t="shared" si="17"/>
        <v>3558.56</v>
      </c>
      <c r="V45" s="5">
        <v>44482</v>
      </c>
      <c r="W45" s="62">
        <v>11590</v>
      </c>
    </row>
    <row r="46" spans="1:23" ht="15.75" customHeight="1" x14ac:dyDescent="0.15">
      <c r="A46" s="122" t="s">
        <v>606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98"/>
      <c r="T46" s="123" t="s">
        <v>47</v>
      </c>
      <c r="U46" s="123"/>
      <c r="V46" s="61">
        <f>SUM(V5:V45)</f>
        <v>630501</v>
      </c>
      <c r="W46" s="99"/>
    </row>
  </sheetData>
  <mergeCells count="40">
    <mergeCell ref="A26:A28"/>
    <mergeCell ref="A5:A6"/>
    <mergeCell ref="A7:A8"/>
    <mergeCell ref="A1:V1"/>
    <mergeCell ref="A2:C2"/>
    <mergeCell ref="D2:Q2"/>
    <mergeCell ref="R2:U2"/>
    <mergeCell ref="A4:B4"/>
    <mergeCell ref="A46:R46"/>
    <mergeCell ref="T46:U46"/>
    <mergeCell ref="B41:B43"/>
    <mergeCell ref="B44:B45"/>
    <mergeCell ref="A9:A10"/>
    <mergeCell ref="A11:A12"/>
    <mergeCell ref="A13:A14"/>
    <mergeCell ref="B32:B34"/>
    <mergeCell ref="B35:B37"/>
    <mergeCell ref="A29:A31"/>
    <mergeCell ref="A32:A34"/>
    <mergeCell ref="A35:A37"/>
    <mergeCell ref="A38:A40"/>
    <mergeCell ref="A15:A16"/>
    <mergeCell ref="A17:A19"/>
    <mergeCell ref="A20:A22"/>
    <mergeCell ref="V2:V3"/>
    <mergeCell ref="A41:A43"/>
    <mergeCell ref="A44:A45"/>
    <mergeCell ref="B5:B6"/>
    <mergeCell ref="B7:B8"/>
    <mergeCell ref="B9:B10"/>
    <mergeCell ref="B11:B12"/>
    <mergeCell ref="B13:B14"/>
    <mergeCell ref="B15:B16"/>
    <mergeCell ref="B17:B19"/>
    <mergeCell ref="B20:B22"/>
    <mergeCell ref="B23:B25"/>
    <mergeCell ref="B26:B28"/>
    <mergeCell ref="B29:B31"/>
    <mergeCell ref="B38:B40"/>
    <mergeCell ref="A23:A25"/>
  </mergeCells>
  <phoneticPr fontId="33" type="noConversion"/>
  <pageMargins left="0.511811023622047" right="0.118110236220472" top="0.15748031496063" bottom="0.15748031496063" header="0.31496062992126" footer="0.31496062992126"/>
  <pageSetup paperSize="9" scale="95" orientation="landscape" horizontalDpi="2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6"/>
  <sheetViews>
    <sheetView workbookViewId="0">
      <selection activeCell="R3" sqref="R3"/>
    </sheetView>
  </sheetViews>
  <sheetFormatPr defaultColWidth="9" defaultRowHeight="13.5" x14ac:dyDescent="0.15"/>
  <cols>
    <col min="1" max="1" width="8.875" style="1" customWidth="1"/>
    <col min="2" max="2" width="9.375" style="1" customWidth="1"/>
    <col min="3" max="3" width="7.5" style="1" bestFit="1" customWidth="1"/>
    <col min="4" max="4" width="7.75" style="2" customWidth="1"/>
    <col min="5" max="5" width="5.5" style="2" customWidth="1"/>
    <col min="6" max="6" width="6.375" style="2" customWidth="1"/>
    <col min="7" max="7" width="6.25" style="2" customWidth="1"/>
    <col min="8" max="8" width="6" style="2" customWidth="1"/>
    <col min="9" max="9" width="5.375" style="2" customWidth="1"/>
    <col min="10" max="10" width="6.125" style="2" customWidth="1"/>
    <col min="11" max="11" width="5.875" style="2" customWidth="1"/>
    <col min="12" max="12" width="7.5" style="2" customWidth="1"/>
    <col min="13" max="14" width="5.375" style="2" customWidth="1"/>
    <col min="15" max="15" width="7.125" style="2" customWidth="1"/>
    <col min="16" max="17" width="5.375" style="2" customWidth="1"/>
    <col min="18" max="18" width="6.25" style="2" customWidth="1"/>
    <col min="19" max="19" width="6.75" style="2" customWidth="1"/>
    <col min="20" max="20" width="7.125" style="2" customWidth="1"/>
    <col min="21" max="21" width="8.25" style="2" customWidth="1"/>
    <col min="22" max="16384" width="9" style="1"/>
  </cols>
  <sheetData>
    <row r="1" spans="1:21" ht="27.75" customHeight="1" x14ac:dyDescent="0.15">
      <c r="A1" s="134" t="s">
        <v>266</v>
      </c>
      <c r="B1" s="134"/>
      <c r="C1" s="134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7"/>
      <c r="S1" s="147"/>
      <c r="T1" s="147"/>
    </row>
    <row r="2" spans="1:21" x14ac:dyDescent="0.15">
      <c r="A2" s="116" t="s">
        <v>94</v>
      </c>
      <c r="B2" s="116" t="s">
        <v>6</v>
      </c>
      <c r="C2" s="125" t="s">
        <v>7</v>
      </c>
      <c r="D2" s="127" t="s">
        <v>78</v>
      </c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9"/>
      <c r="R2" s="127" t="s">
        <v>79</v>
      </c>
      <c r="S2" s="128"/>
      <c r="T2" s="129"/>
      <c r="U2" s="48"/>
    </row>
    <row r="3" spans="1:21" ht="45" x14ac:dyDescent="0.15">
      <c r="A3" s="118"/>
      <c r="B3" s="118"/>
      <c r="C3" s="125"/>
      <c r="D3" s="34" t="s">
        <v>8</v>
      </c>
      <c r="E3" s="34" t="s">
        <v>9</v>
      </c>
      <c r="F3" s="34" t="s">
        <v>10</v>
      </c>
      <c r="G3" s="34" t="s">
        <v>51</v>
      </c>
      <c r="H3" s="34" t="s">
        <v>12</v>
      </c>
      <c r="I3" s="34" t="s">
        <v>52</v>
      </c>
      <c r="J3" s="34" t="s">
        <v>14</v>
      </c>
      <c r="K3" s="34" t="s">
        <v>15</v>
      </c>
      <c r="L3" s="34" t="s">
        <v>16</v>
      </c>
      <c r="M3" s="34" t="s">
        <v>17</v>
      </c>
      <c r="N3" s="34" t="s">
        <v>18</v>
      </c>
      <c r="O3" s="34" t="s">
        <v>19</v>
      </c>
      <c r="P3" s="34" t="s">
        <v>20</v>
      </c>
      <c r="Q3" s="34" t="s">
        <v>21</v>
      </c>
      <c r="R3" s="35" t="s">
        <v>53</v>
      </c>
      <c r="S3" s="35" t="s">
        <v>23</v>
      </c>
      <c r="T3" s="35" t="s">
        <v>25</v>
      </c>
      <c r="U3" s="3" t="s">
        <v>61</v>
      </c>
    </row>
    <row r="4" spans="1:21" x14ac:dyDescent="0.15">
      <c r="A4" s="131" t="s">
        <v>27</v>
      </c>
      <c r="B4" s="132"/>
      <c r="C4" s="5"/>
      <c r="D4" s="44">
        <v>0.3</v>
      </c>
      <c r="E4" s="44">
        <v>0.02</v>
      </c>
      <c r="F4" s="44">
        <v>0.1</v>
      </c>
      <c r="G4" s="44">
        <v>0.05</v>
      </c>
      <c r="H4" s="44">
        <v>0.02</v>
      </c>
      <c r="I4" s="44">
        <v>0.03</v>
      </c>
      <c r="J4" s="44">
        <v>7.0000000000000007E-2</v>
      </c>
      <c r="K4" s="44">
        <v>0.1</v>
      </c>
      <c r="L4" s="44">
        <v>0.03</v>
      </c>
      <c r="M4" s="44">
        <v>0.05</v>
      </c>
      <c r="N4" s="44">
        <v>0.05</v>
      </c>
      <c r="O4" s="44">
        <v>0.01</v>
      </c>
      <c r="P4" s="44">
        <v>0.01</v>
      </c>
      <c r="Q4" s="44">
        <v>0.01</v>
      </c>
      <c r="R4" s="44">
        <v>0.05</v>
      </c>
      <c r="S4" s="44">
        <v>0.05</v>
      </c>
      <c r="T4" s="44">
        <v>0.05</v>
      </c>
      <c r="U4" s="37">
        <v>1</v>
      </c>
    </row>
    <row r="5" spans="1:21" x14ac:dyDescent="0.15">
      <c r="A5" s="45" t="s">
        <v>267</v>
      </c>
      <c r="B5" s="45" t="s">
        <v>133</v>
      </c>
      <c r="C5" s="12" t="s">
        <v>268</v>
      </c>
      <c r="D5" s="46">
        <f t="shared" ref="D5" si="0">U5*0.3</f>
        <v>7774.5</v>
      </c>
      <c r="E5" s="46">
        <f t="shared" ref="E5" si="1">U5*0.02</f>
        <v>518.29999999999995</v>
      </c>
      <c r="F5" s="46">
        <f t="shared" ref="F5" si="2">U5*0.1</f>
        <v>2591.5</v>
      </c>
      <c r="G5" s="46">
        <f t="shared" ref="G5" si="3">U5*0.05</f>
        <v>1295.75</v>
      </c>
      <c r="H5" s="46">
        <f t="shared" ref="H5" si="4">U5*0.02</f>
        <v>518.29999999999995</v>
      </c>
      <c r="I5" s="46">
        <f t="shared" ref="I5" si="5">U5*0.03</f>
        <v>777.44999999999993</v>
      </c>
      <c r="J5" s="46">
        <f t="shared" ref="J5" si="6">U5*0.07</f>
        <v>1814.0500000000002</v>
      </c>
      <c r="K5" s="46">
        <f t="shared" ref="K5" si="7">U5*0.1</f>
        <v>2591.5</v>
      </c>
      <c r="L5" s="46">
        <f t="shared" ref="L5" si="8">U5*0.03</f>
        <v>777.44999999999993</v>
      </c>
      <c r="M5" s="46">
        <f t="shared" ref="M5" si="9">U5*0.05</f>
        <v>1295.75</v>
      </c>
      <c r="N5" s="46">
        <f t="shared" ref="N5" si="10">U5*0.05</f>
        <v>1295.75</v>
      </c>
      <c r="O5" s="46">
        <f t="shared" ref="O5" si="11">U5*0.01</f>
        <v>259.14999999999998</v>
      </c>
      <c r="P5" s="46">
        <f t="shared" ref="P5" si="12">U5*0.01</f>
        <v>259.14999999999998</v>
      </c>
      <c r="Q5" s="46">
        <f t="shared" ref="Q5" si="13">U5*0.01</f>
        <v>259.14999999999998</v>
      </c>
      <c r="R5" s="46">
        <f t="shared" ref="R5" si="14">U5*0.05</f>
        <v>1295.75</v>
      </c>
      <c r="S5" s="46">
        <f t="shared" ref="S5" si="15">U5*0.05</f>
        <v>1295.75</v>
      </c>
      <c r="T5" s="46">
        <f t="shared" ref="T5" si="16">U5*0.05</f>
        <v>1295.75</v>
      </c>
      <c r="U5" s="49">
        <v>25915</v>
      </c>
    </row>
    <row r="6" spans="1:21" x14ac:dyDescent="0.15">
      <c r="A6" s="45" t="s">
        <v>269</v>
      </c>
      <c r="B6" s="45" t="s">
        <v>133</v>
      </c>
      <c r="C6" s="12" t="s">
        <v>268</v>
      </c>
      <c r="D6" s="46">
        <f t="shared" ref="D6:D69" si="17">U6*0.3</f>
        <v>7774.5</v>
      </c>
      <c r="E6" s="46">
        <f t="shared" ref="E6:E69" si="18">U6*0.02</f>
        <v>518.29999999999995</v>
      </c>
      <c r="F6" s="46">
        <f t="shared" ref="F6:F69" si="19">U6*0.1</f>
        <v>2591.5</v>
      </c>
      <c r="G6" s="46">
        <f t="shared" ref="G6:G69" si="20">U6*0.05</f>
        <v>1295.75</v>
      </c>
      <c r="H6" s="46">
        <f t="shared" ref="H6:H69" si="21">U6*0.02</f>
        <v>518.29999999999995</v>
      </c>
      <c r="I6" s="46">
        <f t="shared" ref="I6:I69" si="22">U6*0.03</f>
        <v>777.44999999999993</v>
      </c>
      <c r="J6" s="46">
        <f t="shared" ref="J6:J69" si="23">U6*0.07</f>
        <v>1814.0500000000002</v>
      </c>
      <c r="K6" s="46">
        <f t="shared" ref="K6:K69" si="24">U6*0.1</f>
        <v>2591.5</v>
      </c>
      <c r="L6" s="46">
        <f t="shared" ref="L6:L69" si="25">U6*0.03</f>
        <v>777.44999999999993</v>
      </c>
      <c r="M6" s="46">
        <f t="shared" ref="M6:M69" si="26">U6*0.05</f>
        <v>1295.75</v>
      </c>
      <c r="N6" s="46">
        <f t="shared" ref="N6:N69" si="27">U6*0.05</f>
        <v>1295.75</v>
      </c>
      <c r="O6" s="46">
        <f t="shared" ref="O6:O69" si="28">U6*0.01</f>
        <v>259.14999999999998</v>
      </c>
      <c r="P6" s="46">
        <f t="shared" ref="P6:P69" si="29">U6*0.01</f>
        <v>259.14999999999998</v>
      </c>
      <c r="Q6" s="46">
        <f t="shared" ref="Q6:Q69" si="30">U6*0.01</f>
        <v>259.14999999999998</v>
      </c>
      <c r="R6" s="46">
        <f t="shared" ref="R6:R69" si="31">U6*0.05</f>
        <v>1295.75</v>
      </c>
      <c r="S6" s="46">
        <f t="shared" ref="S6:S69" si="32">U6*0.05</f>
        <v>1295.75</v>
      </c>
      <c r="T6" s="46">
        <f t="shared" ref="T6:T69" si="33">U6*0.05</f>
        <v>1295.75</v>
      </c>
      <c r="U6" s="49">
        <v>25915</v>
      </c>
    </row>
    <row r="7" spans="1:21" x14ac:dyDescent="0.2">
      <c r="A7" s="45" t="s">
        <v>270</v>
      </c>
      <c r="B7" s="47" t="s">
        <v>271</v>
      </c>
      <c r="C7" s="12" t="s">
        <v>268</v>
      </c>
      <c r="D7" s="46">
        <f t="shared" si="17"/>
        <v>22577.399999999998</v>
      </c>
      <c r="E7" s="46">
        <f t="shared" si="18"/>
        <v>1505.16</v>
      </c>
      <c r="F7" s="46">
        <f t="shared" si="19"/>
        <v>7525.8</v>
      </c>
      <c r="G7" s="46">
        <f t="shared" si="20"/>
        <v>3762.9</v>
      </c>
      <c r="H7" s="46">
        <f t="shared" si="21"/>
        <v>1505.16</v>
      </c>
      <c r="I7" s="46">
        <f t="shared" si="22"/>
        <v>2257.7399999999998</v>
      </c>
      <c r="J7" s="46">
        <f t="shared" si="23"/>
        <v>5268.06</v>
      </c>
      <c r="K7" s="46">
        <f t="shared" si="24"/>
        <v>7525.8</v>
      </c>
      <c r="L7" s="46">
        <f t="shared" si="25"/>
        <v>2257.7399999999998</v>
      </c>
      <c r="M7" s="46">
        <f t="shared" si="26"/>
        <v>3762.9</v>
      </c>
      <c r="N7" s="46">
        <f t="shared" si="27"/>
        <v>3762.9</v>
      </c>
      <c r="O7" s="46">
        <f t="shared" si="28"/>
        <v>752.58</v>
      </c>
      <c r="P7" s="46">
        <f t="shared" si="29"/>
        <v>752.58</v>
      </c>
      <c r="Q7" s="46">
        <f t="shared" si="30"/>
        <v>752.58</v>
      </c>
      <c r="R7" s="46">
        <f t="shared" si="31"/>
        <v>3762.9</v>
      </c>
      <c r="S7" s="46">
        <f t="shared" si="32"/>
        <v>3762.9</v>
      </c>
      <c r="T7" s="46">
        <f t="shared" si="33"/>
        <v>3762.9</v>
      </c>
      <c r="U7" s="49">
        <v>75258</v>
      </c>
    </row>
    <row r="8" spans="1:21" x14ac:dyDescent="0.2">
      <c r="A8" s="45" t="s">
        <v>272</v>
      </c>
      <c r="B8" s="47" t="s">
        <v>271</v>
      </c>
      <c r="C8" s="12" t="s">
        <v>268</v>
      </c>
      <c r="D8" s="46">
        <f t="shared" si="17"/>
        <v>22585.5</v>
      </c>
      <c r="E8" s="46">
        <f t="shared" si="18"/>
        <v>1505.7</v>
      </c>
      <c r="F8" s="46">
        <f t="shared" si="19"/>
        <v>7528.5</v>
      </c>
      <c r="G8" s="46">
        <f t="shared" si="20"/>
        <v>3764.25</v>
      </c>
      <c r="H8" s="46">
        <f t="shared" si="21"/>
        <v>1505.7</v>
      </c>
      <c r="I8" s="46">
        <f t="shared" si="22"/>
        <v>2258.5499999999997</v>
      </c>
      <c r="J8" s="46">
        <f t="shared" si="23"/>
        <v>5269.9500000000007</v>
      </c>
      <c r="K8" s="46">
        <f t="shared" si="24"/>
        <v>7528.5</v>
      </c>
      <c r="L8" s="46">
        <f t="shared" si="25"/>
        <v>2258.5499999999997</v>
      </c>
      <c r="M8" s="46">
        <f t="shared" si="26"/>
        <v>3764.25</v>
      </c>
      <c r="N8" s="46">
        <f t="shared" si="27"/>
        <v>3764.25</v>
      </c>
      <c r="O8" s="46">
        <f t="shared" si="28"/>
        <v>752.85</v>
      </c>
      <c r="P8" s="46">
        <f t="shared" si="29"/>
        <v>752.85</v>
      </c>
      <c r="Q8" s="46">
        <f t="shared" si="30"/>
        <v>752.85</v>
      </c>
      <c r="R8" s="46">
        <f t="shared" si="31"/>
        <v>3764.25</v>
      </c>
      <c r="S8" s="46">
        <f t="shared" si="32"/>
        <v>3764.25</v>
      </c>
      <c r="T8" s="46">
        <f t="shared" si="33"/>
        <v>3764.25</v>
      </c>
      <c r="U8" s="49">
        <v>75285</v>
      </c>
    </row>
    <row r="9" spans="1:21" x14ac:dyDescent="0.15">
      <c r="A9" s="45" t="s">
        <v>273</v>
      </c>
      <c r="B9" s="45" t="s">
        <v>274</v>
      </c>
      <c r="C9" s="12" t="s">
        <v>275</v>
      </c>
      <c r="D9" s="46">
        <f t="shared" si="17"/>
        <v>26843.7</v>
      </c>
      <c r="E9" s="46">
        <f t="shared" si="18"/>
        <v>1789.58</v>
      </c>
      <c r="F9" s="46">
        <f t="shared" si="19"/>
        <v>8947.9</v>
      </c>
      <c r="G9" s="46">
        <f t="shared" si="20"/>
        <v>4473.95</v>
      </c>
      <c r="H9" s="46">
        <f t="shared" si="21"/>
        <v>1789.58</v>
      </c>
      <c r="I9" s="46">
        <f t="shared" si="22"/>
        <v>2684.37</v>
      </c>
      <c r="J9" s="46">
        <f t="shared" si="23"/>
        <v>6263.5300000000007</v>
      </c>
      <c r="K9" s="46">
        <f t="shared" si="24"/>
        <v>8947.9</v>
      </c>
      <c r="L9" s="46">
        <f t="shared" si="25"/>
        <v>2684.37</v>
      </c>
      <c r="M9" s="46">
        <f t="shared" si="26"/>
        <v>4473.95</v>
      </c>
      <c r="N9" s="46">
        <f t="shared" si="27"/>
        <v>4473.95</v>
      </c>
      <c r="O9" s="46">
        <f t="shared" si="28"/>
        <v>894.79</v>
      </c>
      <c r="P9" s="46">
        <f t="shared" si="29"/>
        <v>894.79</v>
      </c>
      <c r="Q9" s="46">
        <f t="shared" si="30"/>
        <v>894.79</v>
      </c>
      <c r="R9" s="46">
        <f t="shared" si="31"/>
        <v>4473.95</v>
      </c>
      <c r="S9" s="46">
        <f t="shared" si="32"/>
        <v>4473.95</v>
      </c>
      <c r="T9" s="46">
        <f t="shared" si="33"/>
        <v>4473.95</v>
      </c>
      <c r="U9" s="49">
        <v>89479</v>
      </c>
    </row>
    <row r="10" spans="1:21" x14ac:dyDescent="0.15">
      <c r="A10" s="45" t="s">
        <v>276</v>
      </c>
      <c r="B10" s="45" t="s">
        <v>274</v>
      </c>
      <c r="C10" s="12" t="s">
        <v>275</v>
      </c>
      <c r="D10" s="46">
        <f t="shared" si="17"/>
        <v>26843.7</v>
      </c>
      <c r="E10" s="46">
        <f t="shared" si="18"/>
        <v>1789.58</v>
      </c>
      <c r="F10" s="46">
        <f t="shared" si="19"/>
        <v>8947.9</v>
      </c>
      <c r="G10" s="46">
        <f t="shared" si="20"/>
        <v>4473.95</v>
      </c>
      <c r="H10" s="46">
        <f t="shared" si="21"/>
        <v>1789.58</v>
      </c>
      <c r="I10" s="46">
        <f t="shared" si="22"/>
        <v>2684.37</v>
      </c>
      <c r="J10" s="46">
        <f t="shared" si="23"/>
        <v>6263.5300000000007</v>
      </c>
      <c r="K10" s="46">
        <f t="shared" si="24"/>
        <v>8947.9</v>
      </c>
      <c r="L10" s="46">
        <f t="shared" si="25"/>
        <v>2684.37</v>
      </c>
      <c r="M10" s="46">
        <f t="shared" si="26"/>
        <v>4473.95</v>
      </c>
      <c r="N10" s="46">
        <f t="shared" si="27"/>
        <v>4473.95</v>
      </c>
      <c r="O10" s="46">
        <f t="shared" si="28"/>
        <v>894.79</v>
      </c>
      <c r="P10" s="46">
        <f t="shared" si="29"/>
        <v>894.79</v>
      </c>
      <c r="Q10" s="46">
        <f t="shared" si="30"/>
        <v>894.79</v>
      </c>
      <c r="R10" s="46">
        <f t="shared" si="31"/>
        <v>4473.95</v>
      </c>
      <c r="S10" s="46">
        <f t="shared" si="32"/>
        <v>4473.95</v>
      </c>
      <c r="T10" s="46">
        <f t="shared" si="33"/>
        <v>4473.95</v>
      </c>
      <c r="U10" s="49">
        <v>89479</v>
      </c>
    </row>
    <row r="11" spans="1:21" x14ac:dyDescent="0.15">
      <c r="A11" s="45" t="s">
        <v>277</v>
      </c>
      <c r="B11" s="45" t="s">
        <v>278</v>
      </c>
      <c r="C11" s="12" t="s">
        <v>279</v>
      </c>
      <c r="D11" s="46">
        <f t="shared" si="17"/>
        <v>22386.899999999998</v>
      </c>
      <c r="E11" s="46">
        <f t="shared" si="18"/>
        <v>1492.46</v>
      </c>
      <c r="F11" s="46">
        <f t="shared" si="19"/>
        <v>7462.3</v>
      </c>
      <c r="G11" s="46">
        <f t="shared" si="20"/>
        <v>3731.15</v>
      </c>
      <c r="H11" s="46">
        <f t="shared" si="21"/>
        <v>1492.46</v>
      </c>
      <c r="I11" s="46">
        <f t="shared" si="22"/>
        <v>2238.69</v>
      </c>
      <c r="J11" s="46">
        <f t="shared" si="23"/>
        <v>5223.6100000000006</v>
      </c>
      <c r="K11" s="46">
        <f t="shared" si="24"/>
        <v>7462.3</v>
      </c>
      <c r="L11" s="46">
        <f t="shared" si="25"/>
        <v>2238.69</v>
      </c>
      <c r="M11" s="46">
        <f t="shared" si="26"/>
        <v>3731.15</v>
      </c>
      <c r="N11" s="46">
        <f t="shared" si="27"/>
        <v>3731.15</v>
      </c>
      <c r="O11" s="46">
        <f t="shared" si="28"/>
        <v>746.23</v>
      </c>
      <c r="P11" s="46">
        <f t="shared" si="29"/>
        <v>746.23</v>
      </c>
      <c r="Q11" s="46">
        <f t="shared" si="30"/>
        <v>746.23</v>
      </c>
      <c r="R11" s="46">
        <f t="shared" si="31"/>
        <v>3731.15</v>
      </c>
      <c r="S11" s="46">
        <f t="shared" si="32"/>
        <v>3731.15</v>
      </c>
      <c r="T11" s="46">
        <f t="shared" si="33"/>
        <v>3731.15</v>
      </c>
      <c r="U11" s="49">
        <v>74623</v>
      </c>
    </row>
    <row r="12" spans="1:21" x14ac:dyDescent="0.15">
      <c r="A12" s="45" t="s">
        <v>280</v>
      </c>
      <c r="B12" s="45" t="s">
        <v>278</v>
      </c>
      <c r="C12" s="12" t="s">
        <v>279</v>
      </c>
      <c r="D12" s="46">
        <f t="shared" si="17"/>
        <v>22386.899999999998</v>
      </c>
      <c r="E12" s="46">
        <f t="shared" si="18"/>
        <v>1492.46</v>
      </c>
      <c r="F12" s="46">
        <f t="shared" si="19"/>
        <v>7462.3</v>
      </c>
      <c r="G12" s="46">
        <f t="shared" si="20"/>
        <v>3731.15</v>
      </c>
      <c r="H12" s="46">
        <f t="shared" si="21"/>
        <v>1492.46</v>
      </c>
      <c r="I12" s="46">
        <f t="shared" si="22"/>
        <v>2238.69</v>
      </c>
      <c r="J12" s="46">
        <f t="shared" si="23"/>
        <v>5223.6100000000006</v>
      </c>
      <c r="K12" s="46">
        <f t="shared" si="24"/>
        <v>7462.3</v>
      </c>
      <c r="L12" s="46">
        <f t="shared" si="25"/>
        <v>2238.69</v>
      </c>
      <c r="M12" s="46">
        <f t="shared" si="26"/>
        <v>3731.15</v>
      </c>
      <c r="N12" s="46">
        <f t="shared" si="27"/>
        <v>3731.15</v>
      </c>
      <c r="O12" s="46">
        <f t="shared" si="28"/>
        <v>746.23</v>
      </c>
      <c r="P12" s="46">
        <f t="shared" si="29"/>
        <v>746.23</v>
      </c>
      <c r="Q12" s="46">
        <f t="shared" si="30"/>
        <v>746.23</v>
      </c>
      <c r="R12" s="46">
        <f t="shared" si="31"/>
        <v>3731.15</v>
      </c>
      <c r="S12" s="46">
        <f t="shared" si="32"/>
        <v>3731.15</v>
      </c>
      <c r="T12" s="46">
        <f t="shared" si="33"/>
        <v>3731.15</v>
      </c>
      <c r="U12" s="49">
        <v>74623</v>
      </c>
    </row>
    <row r="13" spans="1:21" x14ac:dyDescent="0.15">
      <c r="A13" s="45" t="s">
        <v>281</v>
      </c>
      <c r="B13" s="45" t="s">
        <v>278</v>
      </c>
      <c r="C13" s="12" t="s">
        <v>268</v>
      </c>
      <c r="D13" s="46">
        <f t="shared" si="17"/>
        <v>18174.899999999998</v>
      </c>
      <c r="E13" s="46">
        <f t="shared" si="18"/>
        <v>1211.6600000000001</v>
      </c>
      <c r="F13" s="46">
        <f t="shared" si="19"/>
        <v>6058.3</v>
      </c>
      <c r="G13" s="46">
        <f t="shared" si="20"/>
        <v>3029.15</v>
      </c>
      <c r="H13" s="46">
        <f t="shared" si="21"/>
        <v>1211.6600000000001</v>
      </c>
      <c r="I13" s="46">
        <f t="shared" si="22"/>
        <v>1817.49</v>
      </c>
      <c r="J13" s="46">
        <f t="shared" si="23"/>
        <v>4240.8100000000004</v>
      </c>
      <c r="K13" s="46">
        <f t="shared" si="24"/>
        <v>6058.3</v>
      </c>
      <c r="L13" s="46">
        <f t="shared" si="25"/>
        <v>1817.49</v>
      </c>
      <c r="M13" s="46">
        <f t="shared" si="26"/>
        <v>3029.15</v>
      </c>
      <c r="N13" s="46">
        <f t="shared" si="27"/>
        <v>3029.15</v>
      </c>
      <c r="O13" s="46">
        <f t="shared" si="28"/>
        <v>605.83000000000004</v>
      </c>
      <c r="P13" s="46">
        <f t="shared" si="29"/>
        <v>605.83000000000004</v>
      </c>
      <c r="Q13" s="46">
        <f t="shared" si="30"/>
        <v>605.83000000000004</v>
      </c>
      <c r="R13" s="46">
        <f t="shared" si="31"/>
        <v>3029.15</v>
      </c>
      <c r="S13" s="46">
        <f t="shared" si="32"/>
        <v>3029.15</v>
      </c>
      <c r="T13" s="46">
        <f t="shared" si="33"/>
        <v>3029.15</v>
      </c>
      <c r="U13" s="49">
        <v>60583</v>
      </c>
    </row>
    <row r="14" spans="1:21" x14ac:dyDescent="0.15">
      <c r="A14" s="45" t="s">
        <v>282</v>
      </c>
      <c r="B14" s="45" t="s">
        <v>278</v>
      </c>
      <c r="C14" s="12" t="s">
        <v>268</v>
      </c>
      <c r="D14" s="46">
        <f t="shared" si="17"/>
        <v>18174.899999999998</v>
      </c>
      <c r="E14" s="46">
        <f t="shared" si="18"/>
        <v>1211.6600000000001</v>
      </c>
      <c r="F14" s="46">
        <f t="shared" si="19"/>
        <v>6058.3</v>
      </c>
      <c r="G14" s="46">
        <f t="shared" si="20"/>
        <v>3029.15</v>
      </c>
      <c r="H14" s="46">
        <f t="shared" si="21"/>
        <v>1211.6600000000001</v>
      </c>
      <c r="I14" s="46">
        <f t="shared" si="22"/>
        <v>1817.49</v>
      </c>
      <c r="J14" s="46">
        <f t="shared" si="23"/>
        <v>4240.8100000000004</v>
      </c>
      <c r="K14" s="46">
        <f t="shared" si="24"/>
        <v>6058.3</v>
      </c>
      <c r="L14" s="46">
        <f t="shared" si="25"/>
        <v>1817.49</v>
      </c>
      <c r="M14" s="46">
        <f t="shared" si="26"/>
        <v>3029.15</v>
      </c>
      <c r="N14" s="46">
        <f t="shared" si="27"/>
        <v>3029.15</v>
      </c>
      <c r="O14" s="46">
        <f t="shared" si="28"/>
        <v>605.83000000000004</v>
      </c>
      <c r="P14" s="46">
        <f t="shared" si="29"/>
        <v>605.83000000000004</v>
      </c>
      <c r="Q14" s="46">
        <f t="shared" si="30"/>
        <v>605.83000000000004</v>
      </c>
      <c r="R14" s="46">
        <f t="shared" si="31"/>
        <v>3029.15</v>
      </c>
      <c r="S14" s="46">
        <f t="shared" si="32"/>
        <v>3029.15</v>
      </c>
      <c r="T14" s="46">
        <f t="shared" si="33"/>
        <v>3029.15</v>
      </c>
      <c r="U14" s="49">
        <v>60583</v>
      </c>
    </row>
    <row r="15" spans="1:21" x14ac:dyDescent="0.15">
      <c r="A15" s="45" t="s">
        <v>283</v>
      </c>
      <c r="B15" s="45" t="s">
        <v>284</v>
      </c>
      <c r="C15" s="12" t="s">
        <v>275</v>
      </c>
      <c r="D15" s="46">
        <f t="shared" si="17"/>
        <v>19410.3</v>
      </c>
      <c r="E15" s="46">
        <f t="shared" si="18"/>
        <v>1294.02</v>
      </c>
      <c r="F15" s="46">
        <f t="shared" si="19"/>
        <v>6470.1</v>
      </c>
      <c r="G15" s="46">
        <f t="shared" si="20"/>
        <v>3235.05</v>
      </c>
      <c r="H15" s="46">
        <f t="shared" si="21"/>
        <v>1294.02</v>
      </c>
      <c r="I15" s="46">
        <f t="shared" si="22"/>
        <v>1941.03</v>
      </c>
      <c r="J15" s="46">
        <f t="shared" si="23"/>
        <v>4529.0700000000006</v>
      </c>
      <c r="K15" s="46">
        <f t="shared" si="24"/>
        <v>6470.1</v>
      </c>
      <c r="L15" s="46">
        <f t="shared" si="25"/>
        <v>1941.03</v>
      </c>
      <c r="M15" s="46">
        <f t="shared" si="26"/>
        <v>3235.05</v>
      </c>
      <c r="N15" s="46">
        <f t="shared" si="27"/>
        <v>3235.05</v>
      </c>
      <c r="O15" s="46">
        <f t="shared" si="28"/>
        <v>647.01</v>
      </c>
      <c r="P15" s="46">
        <f t="shared" si="29"/>
        <v>647.01</v>
      </c>
      <c r="Q15" s="46">
        <f t="shared" si="30"/>
        <v>647.01</v>
      </c>
      <c r="R15" s="46">
        <f t="shared" si="31"/>
        <v>3235.05</v>
      </c>
      <c r="S15" s="46">
        <f t="shared" si="32"/>
        <v>3235.05</v>
      </c>
      <c r="T15" s="46">
        <f t="shared" si="33"/>
        <v>3235.05</v>
      </c>
      <c r="U15" s="49">
        <v>64701</v>
      </c>
    </row>
    <row r="16" spans="1:21" x14ac:dyDescent="0.15">
      <c r="A16" s="45" t="s">
        <v>285</v>
      </c>
      <c r="B16" s="45" t="s">
        <v>284</v>
      </c>
      <c r="C16" s="12" t="s">
        <v>275</v>
      </c>
      <c r="D16" s="46">
        <f t="shared" si="17"/>
        <v>19410.3</v>
      </c>
      <c r="E16" s="46">
        <f t="shared" si="18"/>
        <v>1294.02</v>
      </c>
      <c r="F16" s="46">
        <f t="shared" si="19"/>
        <v>6470.1</v>
      </c>
      <c r="G16" s="46">
        <f t="shared" si="20"/>
        <v>3235.05</v>
      </c>
      <c r="H16" s="46">
        <f t="shared" si="21"/>
        <v>1294.02</v>
      </c>
      <c r="I16" s="46">
        <f t="shared" si="22"/>
        <v>1941.03</v>
      </c>
      <c r="J16" s="46">
        <f t="shared" si="23"/>
        <v>4529.0700000000006</v>
      </c>
      <c r="K16" s="46">
        <f t="shared" si="24"/>
        <v>6470.1</v>
      </c>
      <c r="L16" s="46">
        <f t="shared" si="25"/>
        <v>1941.03</v>
      </c>
      <c r="M16" s="46">
        <f t="shared" si="26"/>
        <v>3235.05</v>
      </c>
      <c r="N16" s="46">
        <f t="shared" si="27"/>
        <v>3235.05</v>
      </c>
      <c r="O16" s="46">
        <f t="shared" si="28"/>
        <v>647.01</v>
      </c>
      <c r="P16" s="46">
        <f t="shared" si="29"/>
        <v>647.01</v>
      </c>
      <c r="Q16" s="46">
        <f t="shared" si="30"/>
        <v>647.01</v>
      </c>
      <c r="R16" s="46">
        <f t="shared" si="31"/>
        <v>3235.05</v>
      </c>
      <c r="S16" s="46">
        <f t="shared" si="32"/>
        <v>3235.05</v>
      </c>
      <c r="T16" s="46">
        <f t="shared" si="33"/>
        <v>3235.05</v>
      </c>
      <c r="U16" s="49">
        <v>64701</v>
      </c>
    </row>
    <row r="17" spans="1:21" x14ac:dyDescent="0.15">
      <c r="A17" s="45" t="s">
        <v>286</v>
      </c>
      <c r="B17" s="45" t="s">
        <v>106</v>
      </c>
      <c r="C17" s="12" t="s">
        <v>279</v>
      </c>
      <c r="D17" s="46">
        <f t="shared" si="17"/>
        <v>18957</v>
      </c>
      <c r="E17" s="46">
        <f t="shared" si="18"/>
        <v>1263.8</v>
      </c>
      <c r="F17" s="46">
        <f t="shared" si="19"/>
        <v>6319</v>
      </c>
      <c r="G17" s="46">
        <f t="shared" si="20"/>
        <v>3159.5</v>
      </c>
      <c r="H17" s="46">
        <f t="shared" si="21"/>
        <v>1263.8</v>
      </c>
      <c r="I17" s="46">
        <f t="shared" si="22"/>
        <v>1895.6999999999998</v>
      </c>
      <c r="J17" s="46">
        <f t="shared" si="23"/>
        <v>4423.3</v>
      </c>
      <c r="K17" s="46">
        <f t="shared" si="24"/>
        <v>6319</v>
      </c>
      <c r="L17" s="46">
        <f t="shared" si="25"/>
        <v>1895.6999999999998</v>
      </c>
      <c r="M17" s="46">
        <f t="shared" si="26"/>
        <v>3159.5</v>
      </c>
      <c r="N17" s="46">
        <f t="shared" si="27"/>
        <v>3159.5</v>
      </c>
      <c r="O17" s="46">
        <f t="shared" si="28"/>
        <v>631.9</v>
      </c>
      <c r="P17" s="46">
        <f t="shared" si="29"/>
        <v>631.9</v>
      </c>
      <c r="Q17" s="46">
        <f t="shared" si="30"/>
        <v>631.9</v>
      </c>
      <c r="R17" s="46">
        <f t="shared" si="31"/>
        <v>3159.5</v>
      </c>
      <c r="S17" s="46">
        <f t="shared" si="32"/>
        <v>3159.5</v>
      </c>
      <c r="T17" s="46">
        <f t="shared" si="33"/>
        <v>3159.5</v>
      </c>
      <c r="U17" s="49">
        <v>63190</v>
      </c>
    </row>
    <row r="18" spans="1:21" x14ac:dyDescent="0.15">
      <c r="A18" s="45" t="s">
        <v>287</v>
      </c>
      <c r="B18" s="45" t="s">
        <v>106</v>
      </c>
      <c r="C18" s="12" t="s">
        <v>279</v>
      </c>
      <c r="D18" s="46">
        <f t="shared" si="17"/>
        <v>18957</v>
      </c>
      <c r="E18" s="46">
        <f t="shared" si="18"/>
        <v>1263.8</v>
      </c>
      <c r="F18" s="46">
        <f t="shared" si="19"/>
        <v>6319</v>
      </c>
      <c r="G18" s="46">
        <f t="shared" si="20"/>
        <v>3159.5</v>
      </c>
      <c r="H18" s="46">
        <f t="shared" si="21"/>
        <v>1263.8</v>
      </c>
      <c r="I18" s="46">
        <f t="shared" si="22"/>
        <v>1895.6999999999998</v>
      </c>
      <c r="J18" s="46">
        <f t="shared" si="23"/>
        <v>4423.3</v>
      </c>
      <c r="K18" s="46">
        <f t="shared" si="24"/>
        <v>6319</v>
      </c>
      <c r="L18" s="46">
        <f t="shared" si="25"/>
        <v>1895.6999999999998</v>
      </c>
      <c r="M18" s="46">
        <f t="shared" si="26"/>
        <v>3159.5</v>
      </c>
      <c r="N18" s="46">
        <f t="shared" si="27"/>
        <v>3159.5</v>
      </c>
      <c r="O18" s="46">
        <f t="shared" si="28"/>
        <v>631.9</v>
      </c>
      <c r="P18" s="46">
        <f t="shared" si="29"/>
        <v>631.9</v>
      </c>
      <c r="Q18" s="46">
        <f t="shared" si="30"/>
        <v>631.9</v>
      </c>
      <c r="R18" s="46">
        <f t="shared" si="31"/>
        <v>3159.5</v>
      </c>
      <c r="S18" s="46">
        <f t="shared" si="32"/>
        <v>3159.5</v>
      </c>
      <c r="T18" s="46">
        <f t="shared" si="33"/>
        <v>3159.5</v>
      </c>
      <c r="U18" s="49">
        <v>63190</v>
      </c>
    </row>
    <row r="19" spans="1:21" x14ac:dyDescent="0.15">
      <c r="A19" s="45" t="s">
        <v>288</v>
      </c>
      <c r="B19" s="45" t="s">
        <v>106</v>
      </c>
      <c r="C19" s="12" t="s">
        <v>279</v>
      </c>
      <c r="D19" s="46">
        <f t="shared" si="17"/>
        <v>18957</v>
      </c>
      <c r="E19" s="46">
        <f t="shared" si="18"/>
        <v>1263.8</v>
      </c>
      <c r="F19" s="46">
        <f t="shared" si="19"/>
        <v>6319</v>
      </c>
      <c r="G19" s="46">
        <f t="shared" si="20"/>
        <v>3159.5</v>
      </c>
      <c r="H19" s="46">
        <f t="shared" si="21"/>
        <v>1263.8</v>
      </c>
      <c r="I19" s="46">
        <f t="shared" si="22"/>
        <v>1895.6999999999998</v>
      </c>
      <c r="J19" s="46">
        <f t="shared" si="23"/>
        <v>4423.3</v>
      </c>
      <c r="K19" s="46">
        <f t="shared" si="24"/>
        <v>6319</v>
      </c>
      <c r="L19" s="46">
        <f t="shared" si="25"/>
        <v>1895.6999999999998</v>
      </c>
      <c r="M19" s="46">
        <f t="shared" si="26"/>
        <v>3159.5</v>
      </c>
      <c r="N19" s="46">
        <f t="shared" si="27"/>
        <v>3159.5</v>
      </c>
      <c r="O19" s="46">
        <f t="shared" si="28"/>
        <v>631.9</v>
      </c>
      <c r="P19" s="46">
        <f t="shared" si="29"/>
        <v>631.9</v>
      </c>
      <c r="Q19" s="46">
        <f t="shared" si="30"/>
        <v>631.9</v>
      </c>
      <c r="R19" s="46">
        <f t="shared" si="31"/>
        <v>3159.5</v>
      </c>
      <c r="S19" s="46">
        <f t="shared" si="32"/>
        <v>3159.5</v>
      </c>
      <c r="T19" s="46">
        <f t="shared" si="33"/>
        <v>3159.5</v>
      </c>
      <c r="U19" s="49">
        <v>63190</v>
      </c>
    </row>
    <row r="20" spans="1:21" x14ac:dyDescent="0.15">
      <c r="A20" s="45" t="s">
        <v>289</v>
      </c>
      <c r="B20" s="45" t="s">
        <v>106</v>
      </c>
      <c r="C20" s="12" t="s">
        <v>279</v>
      </c>
      <c r="D20" s="46">
        <f t="shared" si="17"/>
        <v>18957</v>
      </c>
      <c r="E20" s="46">
        <f t="shared" si="18"/>
        <v>1263.8</v>
      </c>
      <c r="F20" s="46">
        <f t="shared" si="19"/>
        <v>6319</v>
      </c>
      <c r="G20" s="46">
        <f t="shared" si="20"/>
        <v>3159.5</v>
      </c>
      <c r="H20" s="46">
        <f t="shared" si="21"/>
        <v>1263.8</v>
      </c>
      <c r="I20" s="46">
        <f t="shared" si="22"/>
        <v>1895.6999999999998</v>
      </c>
      <c r="J20" s="46">
        <f t="shared" si="23"/>
        <v>4423.3</v>
      </c>
      <c r="K20" s="46">
        <f t="shared" si="24"/>
        <v>6319</v>
      </c>
      <c r="L20" s="46">
        <f t="shared" si="25"/>
        <v>1895.6999999999998</v>
      </c>
      <c r="M20" s="46">
        <f t="shared" si="26"/>
        <v>3159.5</v>
      </c>
      <c r="N20" s="46">
        <f t="shared" si="27"/>
        <v>3159.5</v>
      </c>
      <c r="O20" s="46">
        <f t="shared" si="28"/>
        <v>631.9</v>
      </c>
      <c r="P20" s="46">
        <f t="shared" si="29"/>
        <v>631.9</v>
      </c>
      <c r="Q20" s="46">
        <f t="shared" si="30"/>
        <v>631.9</v>
      </c>
      <c r="R20" s="46">
        <f t="shared" si="31"/>
        <v>3159.5</v>
      </c>
      <c r="S20" s="46">
        <f t="shared" si="32"/>
        <v>3159.5</v>
      </c>
      <c r="T20" s="46">
        <f t="shared" si="33"/>
        <v>3159.5</v>
      </c>
      <c r="U20" s="49">
        <v>63190</v>
      </c>
    </row>
    <row r="21" spans="1:21" x14ac:dyDescent="0.15">
      <c r="A21" s="45" t="s">
        <v>290</v>
      </c>
      <c r="B21" s="45" t="s">
        <v>291</v>
      </c>
      <c r="C21" s="12" t="s">
        <v>292</v>
      </c>
      <c r="D21" s="46">
        <f t="shared" si="17"/>
        <v>6297.9</v>
      </c>
      <c r="E21" s="46">
        <f t="shared" si="18"/>
        <v>419.86</v>
      </c>
      <c r="F21" s="46">
        <f t="shared" si="19"/>
        <v>2099.3000000000002</v>
      </c>
      <c r="G21" s="46">
        <f t="shared" si="20"/>
        <v>1049.6500000000001</v>
      </c>
      <c r="H21" s="46">
        <f t="shared" si="21"/>
        <v>419.86</v>
      </c>
      <c r="I21" s="46">
        <f t="shared" si="22"/>
        <v>629.79</v>
      </c>
      <c r="J21" s="46">
        <f t="shared" si="23"/>
        <v>1469.5100000000002</v>
      </c>
      <c r="K21" s="46">
        <f t="shared" si="24"/>
        <v>2099.3000000000002</v>
      </c>
      <c r="L21" s="46">
        <f t="shared" si="25"/>
        <v>629.79</v>
      </c>
      <c r="M21" s="46">
        <f t="shared" si="26"/>
        <v>1049.6500000000001</v>
      </c>
      <c r="N21" s="46">
        <f t="shared" si="27"/>
        <v>1049.6500000000001</v>
      </c>
      <c r="O21" s="46">
        <f t="shared" si="28"/>
        <v>209.93</v>
      </c>
      <c r="P21" s="46">
        <f t="shared" si="29"/>
        <v>209.93</v>
      </c>
      <c r="Q21" s="46">
        <f t="shared" si="30"/>
        <v>209.93</v>
      </c>
      <c r="R21" s="46">
        <f t="shared" si="31"/>
        <v>1049.6500000000001</v>
      </c>
      <c r="S21" s="46">
        <f t="shared" si="32"/>
        <v>1049.6500000000001</v>
      </c>
      <c r="T21" s="46">
        <f t="shared" si="33"/>
        <v>1049.6500000000001</v>
      </c>
      <c r="U21" s="49">
        <v>20993</v>
      </c>
    </row>
    <row r="22" spans="1:21" x14ac:dyDescent="0.15">
      <c r="A22" s="45" t="s">
        <v>293</v>
      </c>
      <c r="B22" s="45" t="s">
        <v>291</v>
      </c>
      <c r="C22" s="12" t="s">
        <v>292</v>
      </c>
      <c r="D22" s="46">
        <f t="shared" si="17"/>
        <v>6297.9</v>
      </c>
      <c r="E22" s="46">
        <f t="shared" si="18"/>
        <v>419.86</v>
      </c>
      <c r="F22" s="46">
        <f t="shared" si="19"/>
        <v>2099.3000000000002</v>
      </c>
      <c r="G22" s="46">
        <f t="shared" si="20"/>
        <v>1049.6500000000001</v>
      </c>
      <c r="H22" s="46">
        <f t="shared" si="21"/>
        <v>419.86</v>
      </c>
      <c r="I22" s="46">
        <f t="shared" si="22"/>
        <v>629.79</v>
      </c>
      <c r="J22" s="46">
        <f t="shared" si="23"/>
        <v>1469.5100000000002</v>
      </c>
      <c r="K22" s="46">
        <f t="shared" si="24"/>
        <v>2099.3000000000002</v>
      </c>
      <c r="L22" s="46">
        <f t="shared" si="25"/>
        <v>629.79</v>
      </c>
      <c r="M22" s="46">
        <f t="shared" si="26"/>
        <v>1049.6500000000001</v>
      </c>
      <c r="N22" s="46">
        <f t="shared" si="27"/>
        <v>1049.6500000000001</v>
      </c>
      <c r="O22" s="46">
        <f t="shared" si="28"/>
        <v>209.93</v>
      </c>
      <c r="P22" s="46">
        <f t="shared" si="29"/>
        <v>209.93</v>
      </c>
      <c r="Q22" s="46">
        <f t="shared" si="30"/>
        <v>209.93</v>
      </c>
      <c r="R22" s="46">
        <f t="shared" si="31"/>
        <v>1049.6500000000001</v>
      </c>
      <c r="S22" s="46">
        <f t="shared" si="32"/>
        <v>1049.6500000000001</v>
      </c>
      <c r="T22" s="46">
        <f t="shared" si="33"/>
        <v>1049.6500000000001</v>
      </c>
      <c r="U22" s="49">
        <v>20993</v>
      </c>
    </row>
    <row r="23" spans="1:21" x14ac:dyDescent="0.15">
      <c r="A23" s="45" t="s">
        <v>294</v>
      </c>
      <c r="B23" s="45" t="s">
        <v>106</v>
      </c>
      <c r="C23" s="12" t="s">
        <v>292</v>
      </c>
      <c r="D23" s="46">
        <f t="shared" si="17"/>
        <v>18957</v>
      </c>
      <c r="E23" s="46">
        <f t="shared" si="18"/>
        <v>1263.8</v>
      </c>
      <c r="F23" s="46">
        <f t="shared" si="19"/>
        <v>6319</v>
      </c>
      <c r="G23" s="46">
        <f t="shared" si="20"/>
        <v>3159.5</v>
      </c>
      <c r="H23" s="46">
        <f t="shared" si="21"/>
        <v>1263.8</v>
      </c>
      <c r="I23" s="46">
        <f t="shared" si="22"/>
        <v>1895.6999999999998</v>
      </c>
      <c r="J23" s="46">
        <f t="shared" si="23"/>
        <v>4423.3</v>
      </c>
      <c r="K23" s="46">
        <f t="shared" si="24"/>
        <v>6319</v>
      </c>
      <c r="L23" s="46">
        <f t="shared" si="25"/>
        <v>1895.6999999999998</v>
      </c>
      <c r="M23" s="46">
        <f t="shared" si="26"/>
        <v>3159.5</v>
      </c>
      <c r="N23" s="46">
        <f t="shared" si="27"/>
        <v>3159.5</v>
      </c>
      <c r="O23" s="46">
        <f t="shared" si="28"/>
        <v>631.9</v>
      </c>
      <c r="P23" s="46">
        <f t="shared" si="29"/>
        <v>631.9</v>
      </c>
      <c r="Q23" s="46">
        <f t="shared" si="30"/>
        <v>631.9</v>
      </c>
      <c r="R23" s="46">
        <f t="shared" si="31"/>
        <v>3159.5</v>
      </c>
      <c r="S23" s="46">
        <f t="shared" si="32"/>
        <v>3159.5</v>
      </c>
      <c r="T23" s="46">
        <f t="shared" si="33"/>
        <v>3159.5</v>
      </c>
      <c r="U23" s="49">
        <v>63190</v>
      </c>
    </row>
    <row r="24" spans="1:21" x14ac:dyDescent="0.15">
      <c r="A24" s="45" t="s">
        <v>295</v>
      </c>
      <c r="B24" s="45" t="s">
        <v>106</v>
      </c>
      <c r="C24" s="12" t="s">
        <v>292</v>
      </c>
      <c r="D24" s="46">
        <f t="shared" si="17"/>
        <v>18957</v>
      </c>
      <c r="E24" s="46">
        <f t="shared" si="18"/>
        <v>1263.8</v>
      </c>
      <c r="F24" s="46">
        <f t="shared" si="19"/>
        <v>6319</v>
      </c>
      <c r="G24" s="46">
        <f t="shared" si="20"/>
        <v>3159.5</v>
      </c>
      <c r="H24" s="46">
        <f t="shared" si="21"/>
        <v>1263.8</v>
      </c>
      <c r="I24" s="46">
        <f t="shared" si="22"/>
        <v>1895.6999999999998</v>
      </c>
      <c r="J24" s="46">
        <f t="shared" si="23"/>
        <v>4423.3</v>
      </c>
      <c r="K24" s="46">
        <f t="shared" si="24"/>
        <v>6319</v>
      </c>
      <c r="L24" s="46">
        <f t="shared" si="25"/>
        <v>1895.6999999999998</v>
      </c>
      <c r="M24" s="46">
        <f t="shared" si="26"/>
        <v>3159.5</v>
      </c>
      <c r="N24" s="46">
        <f t="shared" si="27"/>
        <v>3159.5</v>
      </c>
      <c r="O24" s="46">
        <f t="shared" si="28"/>
        <v>631.9</v>
      </c>
      <c r="P24" s="46">
        <f t="shared" si="29"/>
        <v>631.9</v>
      </c>
      <c r="Q24" s="46">
        <f t="shared" si="30"/>
        <v>631.9</v>
      </c>
      <c r="R24" s="46">
        <f t="shared" si="31"/>
        <v>3159.5</v>
      </c>
      <c r="S24" s="46">
        <f t="shared" si="32"/>
        <v>3159.5</v>
      </c>
      <c r="T24" s="46">
        <f t="shared" si="33"/>
        <v>3159.5</v>
      </c>
      <c r="U24" s="49">
        <v>63190</v>
      </c>
    </row>
    <row r="25" spans="1:21" x14ac:dyDescent="0.15">
      <c r="A25" s="45" t="s">
        <v>296</v>
      </c>
      <c r="B25" s="45" t="s">
        <v>109</v>
      </c>
      <c r="C25" s="12" t="s">
        <v>292</v>
      </c>
      <c r="D25" s="46">
        <f t="shared" si="17"/>
        <v>1942.1999999999998</v>
      </c>
      <c r="E25" s="46">
        <f t="shared" si="18"/>
        <v>129.47999999999999</v>
      </c>
      <c r="F25" s="46">
        <f t="shared" si="19"/>
        <v>647.40000000000009</v>
      </c>
      <c r="G25" s="46">
        <f t="shared" si="20"/>
        <v>323.70000000000005</v>
      </c>
      <c r="H25" s="46">
        <f t="shared" si="21"/>
        <v>129.47999999999999</v>
      </c>
      <c r="I25" s="46">
        <f t="shared" si="22"/>
        <v>194.22</v>
      </c>
      <c r="J25" s="46">
        <f t="shared" si="23"/>
        <v>453.18000000000006</v>
      </c>
      <c r="K25" s="46">
        <f t="shared" si="24"/>
        <v>647.40000000000009</v>
      </c>
      <c r="L25" s="46">
        <f t="shared" si="25"/>
        <v>194.22</v>
      </c>
      <c r="M25" s="46">
        <f t="shared" si="26"/>
        <v>323.70000000000005</v>
      </c>
      <c r="N25" s="46">
        <f t="shared" si="27"/>
        <v>323.70000000000005</v>
      </c>
      <c r="O25" s="46">
        <f t="shared" si="28"/>
        <v>64.739999999999995</v>
      </c>
      <c r="P25" s="46">
        <f t="shared" si="29"/>
        <v>64.739999999999995</v>
      </c>
      <c r="Q25" s="46">
        <f t="shared" si="30"/>
        <v>64.739999999999995</v>
      </c>
      <c r="R25" s="46">
        <f t="shared" si="31"/>
        <v>323.70000000000005</v>
      </c>
      <c r="S25" s="46">
        <f t="shared" si="32"/>
        <v>323.70000000000005</v>
      </c>
      <c r="T25" s="46">
        <f t="shared" si="33"/>
        <v>323.70000000000005</v>
      </c>
      <c r="U25" s="49">
        <v>6474</v>
      </c>
    </row>
    <row r="26" spans="1:21" x14ac:dyDescent="0.15">
      <c r="A26" s="45" t="s">
        <v>297</v>
      </c>
      <c r="B26" s="45" t="s">
        <v>109</v>
      </c>
      <c r="C26" s="12" t="s">
        <v>292</v>
      </c>
      <c r="D26" s="46">
        <f t="shared" si="17"/>
        <v>1942.1999999999998</v>
      </c>
      <c r="E26" s="46">
        <f t="shared" si="18"/>
        <v>129.47999999999999</v>
      </c>
      <c r="F26" s="46">
        <f t="shared" si="19"/>
        <v>647.40000000000009</v>
      </c>
      <c r="G26" s="46">
        <f t="shared" si="20"/>
        <v>323.70000000000005</v>
      </c>
      <c r="H26" s="46">
        <f t="shared" si="21"/>
        <v>129.47999999999999</v>
      </c>
      <c r="I26" s="46">
        <f t="shared" si="22"/>
        <v>194.22</v>
      </c>
      <c r="J26" s="46">
        <f t="shared" si="23"/>
        <v>453.18000000000006</v>
      </c>
      <c r="K26" s="46">
        <f t="shared" si="24"/>
        <v>647.40000000000009</v>
      </c>
      <c r="L26" s="46">
        <f t="shared" si="25"/>
        <v>194.22</v>
      </c>
      <c r="M26" s="46">
        <f t="shared" si="26"/>
        <v>323.70000000000005</v>
      </c>
      <c r="N26" s="46">
        <f t="shared" si="27"/>
        <v>323.70000000000005</v>
      </c>
      <c r="O26" s="46">
        <f t="shared" si="28"/>
        <v>64.739999999999995</v>
      </c>
      <c r="P26" s="46">
        <f t="shared" si="29"/>
        <v>64.739999999999995</v>
      </c>
      <c r="Q26" s="46">
        <f t="shared" si="30"/>
        <v>64.739999999999995</v>
      </c>
      <c r="R26" s="46">
        <f t="shared" si="31"/>
        <v>323.70000000000005</v>
      </c>
      <c r="S26" s="46">
        <f t="shared" si="32"/>
        <v>323.70000000000005</v>
      </c>
      <c r="T26" s="46">
        <f t="shared" si="33"/>
        <v>323.70000000000005</v>
      </c>
      <c r="U26" s="49">
        <v>6474</v>
      </c>
    </row>
    <row r="27" spans="1:21" x14ac:dyDescent="0.15">
      <c r="A27" s="45" t="s">
        <v>298</v>
      </c>
      <c r="B27" s="45" t="s">
        <v>109</v>
      </c>
      <c r="C27" s="12" t="s">
        <v>292</v>
      </c>
      <c r="D27" s="46">
        <f t="shared" si="17"/>
        <v>1942.1999999999998</v>
      </c>
      <c r="E27" s="46">
        <f t="shared" si="18"/>
        <v>129.47999999999999</v>
      </c>
      <c r="F27" s="46">
        <f t="shared" si="19"/>
        <v>647.40000000000009</v>
      </c>
      <c r="G27" s="46">
        <f t="shared" si="20"/>
        <v>323.70000000000005</v>
      </c>
      <c r="H27" s="46">
        <f t="shared" si="21"/>
        <v>129.47999999999999</v>
      </c>
      <c r="I27" s="46">
        <f t="shared" si="22"/>
        <v>194.22</v>
      </c>
      <c r="J27" s="46">
        <f t="shared" si="23"/>
        <v>453.18000000000006</v>
      </c>
      <c r="K27" s="46">
        <f t="shared" si="24"/>
        <v>647.40000000000009</v>
      </c>
      <c r="L27" s="46">
        <f t="shared" si="25"/>
        <v>194.22</v>
      </c>
      <c r="M27" s="46">
        <f t="shared" si="26"/>
        <v>323.70000000000005</v>
      </c>
      <c r="N27" s="46">
        <f t="shared" si="27"/>
        <v>323.70000000000005</v>
      </c>
      <c r="O27" s="46">
        <f t="shared" si="28"/>
        <v>64.739999999999995</v>
      </c>
      <c r="P27" s="46">
        <f t="shared" si="29"/>
        <v>64.739999999999995</v>
      </c>
      <c r="Q27" s="46">
        <f t="shared" si="30"/>
        <v>64.739999999999995</v>
      </c>
      <c r="R27" s="46">
        <f t="shared" si="31"/>
        <v>323.70000000000005</v>
      </c>
      <c r="S27" s="46">
        <f t="shared" si="32"/>
        <v>323.70000000000005</v>
      </c>
      <c r="T27" s="46">
        <f t="shared" si="33"/>
        <v>323.70000000000005</v>
      </c>
      <c r="U27" s="49">
        <v>6474</v>
      </c>
    </row>
    <row r="28" spans="1:21" x14ac:dyDescent="0.15">
      <c r="A28" s="45" t="s">
        <v>299</v>
      </c>
      <c r="B28" s="45" t="s">
        <v>109</v>
      </c>
      <c r="C28" s="12" t="s">
        <v>292</v>
      </c>
      <c r="D28" s="46">
        <f t="shared" si="17"/>
        <v>1942.1999999999998</v>
      </c>
      <c r="E28" s="46">
        <f t="shared" si="18"/>
        <v>129.47999999999999</v>
      </c>
      <c r="F28" s="46">
        <f t="shared" si="19"/>
        <v>647.40000000000009</v>
      </c>
      <c r="G28" s="46">
        <f t="shared" si="20"/>
        <v>323.70000000000005</v>
      </c>
      <c r="H28" s="46">
        <f t="shared" si="21"/>
        <v>129.47999999999999</v>
      </c>
      <c r="I28" s="46">
        <f t="shared" si="22"/>
        <v>194.22</v>
      </c>
      <c r="J28" s="46">
        <f t="shared" si="23"/>
        <v>453.18000000000006</v>
      </c>
      <c r="K28" s="46">
        <f t="shared" si="24"/>
        <v>647.40000000000009</v>
      </c>
      <c r="L28" s="46">
        <f t="shared" si="25"/>
        <v>194.22</v>
      </c>
      <c r="M28" s="46">
        <f t="shared" si="26"/>
        <v>323.70000000000005</v>
      </c>
      <c r="N28" s="46">
        <f t="shared" si="27"/>
        <v>323.70000000000005</v>
      </c>
      <c r="O28" s="46">
        <f t="shared" si="28"/>
        <v>64.739999999999995</v>
      </c>
      <c r="P28" s="46">
        <f t="shared" si="29"/>
        <v>64.739999999999995</v>
      </c>
      <c r="Q28" s="46">
        <f t="shared" si="30"/>
        <v>64.739999999999995</v>
      </c>
      <c r="R28" s="46">
        <f t="shared" si="31"/>
        <v>323.70000000000005</v>
      </c>
      <c r="S28" s="46">
        <f t="shared" si="32"/>
        <v>323.70000000000005</v>
      </c>
      <c r="T28" s="46">
        <f t="shared" si="33"/>
        <v>323.70000000000005</v>
      </c>
      <c r="U28" s="49">
        <v>6474</v>
      </c>
    </row>
    <row r="29" spans="1:21" x14ac:dyDescent="0.15">
      <c r="A29" s="45" t="s">
        <v>300</v>
      </c>
      <c r="B29" s="45" t="s">
        <v>274</v>
      </c>
      <c r="C29" s="12" t="s">
        <v>292</v>
      </c>
      <c r="D29" s="46">
        <f t="shared" si="17"/>
        <v>10041.299999999999</v>
      </c>
      <c r="E29" s="46">
        <f t="shared" si="18"/>
        <v>669.42</v>
      </c>
      <c r="F29" s="46">
        <f t="shared" si="19"/>
        <v>3347.1000000000004</v>
      </c>
      <c r="G29" s="46">
        <f t="shared" si="20"/>
        <v>1673.5500000000002</v>
      </c>
      <c r="H29" s="46">
        <f t="shared" si="21"/>
        <v>669.42</v>
      </c>
      <c r="I29" s="46">
        <f t="shared" si="22"/>
        <v>1004.13</v>
      </c>
      <c r="J29" s="46">
        <f t="shared" si="23"/>
        <v>2342.9700000000003</v>
      </c>
      <c r="K29" s="46">
        <f t="shared" si="24"/>
        <v>3347.1000000000004</v>
      </c>
      <c r="L29" s="46">
        <f t="shared" si="25"/>
        <v>1004.13</v>
      </c>
      <c r="M29" s="46">
        <f t="shared" si="26"/>
        <v>1673.5500000000002</v>
      </c>
      <c r="N29" s="46">
        <f t="shared" si="27"/>
        <v>1673.5500000000002</v>
      </c>
      <c r="O29" s="46">
        <f t="shared" si="28"/>
        <v>334.71</v>
      </c>
      <c r="P29" s="46">
        <f t="shared" si="29"/>
        <v>334.71</v>
      </c>
      <c r="Q29" s="46">
        <f t="shared" si="30"/>
        <v>334.71</v>
      </c>
      <c r="R29" s="46">
        <f t="shared" si="31"/>
        <v>1673.5500000000002</v>
      </c>
      <c r="S29" s="46">
        <f t="shared" si="32"/>
        <v>1673.5500000000002</v>
      </c>
      <c r="T29" s="46">
        <f t="shared" si="33"/>
        <v>1673.5500000000002</v>
      </c>
      <c r="U29" s="49">
        <v>33471</v>
      </c>
    </row>
    <row r="30" spans="1:21" x14ac:dyDescent="0.15">
      <c r="A30" s="45" t="s">
        <v>301</v>
      </c>
      <c r="B30" s="45" t="s">
        <v>274</v>
      </c>
      <c r="C30" s="12" t="s">
        <v>292</v>
      </c>
      <c r="D30" s="46">
        <f t="shared" si="17"/>
        <v>10041.299999999999</v>
      </c>
      <c r="E30" s="46">
        <f t="shared" si="18"/>
        <v>669.42</v>
      </c>
      <c r="F30" s="46">
        <f t="shared" si="19"/>
        <v>3347.1000000000004</v>
      </c>
      <c r="G30" s="46">
        <f t="shared" si="20"/>
        <v>1673.5500000000002</v>
      </c>
      <c r="H30" s="46">
        <f t="shared" si="21"/>
        <v>669.42</v>
      </c>
      <c r="I30" s="46">
        <f t="shared" si="22"/>
        <v>1004.13</v>
      </c>
      <c r="J30" s="46">
        <f t="shared" si="23"/>
        <v>2342.9700000000003</v>
      </c>
      <c r="K30" s="46">
        <f t="shared" si="24"/>
        <v>3347.1000000000004</v>
      </c>
      <c r="L30" s="46">
        <f t="shared" si="25"/>
        <v>1004.13</v>
      </c>
      <c r="M30" s="46">
        <f t="shared" si="26"/>
        <v>1673.5500000000002</v>
      </c>
      <c r="N30" s="46">
        <f t="shared" si="27"/>
        <v>1673.5500000000002</v>
      </c>
      <c r="O30" s="46">
        <f t="shared" si="28"/>
        <v>334.71</v>
      </c>
      <c r="P30" s="46">
        <f t="shared" si="29"/>
        <v>334.71</v>
      </c>
      <c r="Q30" s="46">
        <f t="shared" si="30"/>
        <v>334.71</v>
      </c>
      <c r="R30" s="46">
        <f t="shared" si="31"/>
        <v>1673.5500000000002</v>
      </c>
      <c r="S30" s="46">
        <f t="shared" si="32"/>
        <v>1673.5500000000002</v>
      </c>
      <c r="T30" s="46">
        <f t="shared" si="33"/>
        <v>1673.5500000000002</v>
      </c>
      <c r="U30" s="49">
        <v>33471</v>
      </c>
    </row>
    <row r="31" spans="1:21" x14ac:dyDescent="0.15">
      <c r="A31" s="45" t="s">
        <v>302</v>
      </c>
      <c r="B31" s="45" t="s">
        <v>274</v>
      </c>
      <c r="C31" s="12" t="s">
        <v>292</v>
      </c>
      <c r="D31" s="46">
        <f t="shared" si="17"/>
        <v>10041.299999999999</v>
      </c>
      <c r="E31" s="46">
        <f t="shared" si="18"/>
        <v>669.42</v>
      </c>
      <c r="F31" s="46">
        <f t="shared" si="19"/>
        <v>3347.1000000000004</v>
      </c>
      <c r="G31" s="46">
        <f t="shared" si="20"/>
        <v>1673.5500000000002</v>
      </c>
      <c r="H31" s="46">
        <f t="shared" si="21"/>
        <v>669.42</v>
      </c>
      <c r="I31" s="46">
        <f t="shared" si="22"/>
        <v>1004.13</v>
      </c>
      <c r="J31" s="46">
        <f t="shared" si="23"/>
        <v>2342.9700000000003</v>
      </c>
      <c r="K31" s="46">
        <f t="shared" si="24"/>
        <v>3347.1000000000004</v>
      </c>
      <c r="L31" s="46">
        <f t="shared" si="25"/>
        <v>1004.13</v>
      </c>
      <c r="M31" s="46">
        <f t="shared" si="26"/>
        <v>1673.5500000000002</v>
      </c>
      <c r="N31" s="46">
        <f t="shared" si="27"/>
        <v>1673.5500000000002</v>
      </c>
      <c r="O31" s="46">
        <f t="shared" si="28"/>
        <v>334.71</v>
      </c>
      <c r="P31" s="46">
        <f t="shared" si="29"/>
        <v>334.71</v>
      </c>
      <c r="Q31" s="46">
        <f t="shared" si="30"/>
        <v>334.71</v>
      </c>
      <c r="R31" s="46">
        <f t="shared" si="31"/>
        <v>1673.5500000000002</v>
      </c>
      <c r="S31" s="46">
        <f t="shared" si="32"/>
        <v>1673.5500000000002</v>
      </c>
      <c r="T31" s="46">
        <f t="shared" si="33"/>
        <v>1673.5500000000002</v>
      </c>
      <c r="U31" s="49">
        <v>33471</v>
      </c>
    </row>
    <row r="32" spans="1:21" x14ac:dyDescent="0.15">
      <c r="A32" s="45" t="s">
        <v>303</v>
      </c>
      <c r="B32" s="45" t="s">
        <v>274</v>
      </c>
      <c r="C32" s="12" t="s">
        <v>292</v>
      </c>
      <c r="D32" s="46">
        <f t="shared" si="17"/>
        <v>10041.299999999999</v>
      </c>
      <c r="E32" s="46">
        <f t="shared" si="18"/>
        <v>669.42</v>
      </c>
      <c r="F32" s="46">
        <f t="shared" si="19"/>
        <v>3347.1000000000004</v>
      </c>
      <c r="G32" s="46">
        <f t="shared" si="20"/>
        <v>1673.5500000000002</v>
      </c>
      <c r="H32" s="46">
        <f t="shared" si="21"/>
        <v>669.42</v>
      </c>
      <c r="I32" s="46">
        <f t="shared" si="22"/>
        <v>1004.13</v>
      </c>
      <c r="J32" s="46">
        <f t="shared" si="23"/>
        <v>2342.9700000000003</v>
      </c>
      <c r="K32" s="46">
        <f t="shared" si="24"/>
        <v>3347.1000000000004</v>
      </c>
      <c r="L32" s="46">
        <f t="shared" si="25"/>
        <v>1004.13</v>
      </c>
      <c r="M32" s="46">
        <f t="shared" si="26"/>
        <v>1673.5500000000002</v>
      </c>
      <c r="N32" s="46">
        <f t="shared" si="27"/>
        <v>1673.5500000000002</v>
      </c>
      <c r="O32" s="46">
        <f t="shared" si="28"/>
        <v>334.71</v>
      </c>
      <c r="P32" s="46">
        <f t="shared" si="29"/>
        <v>334.71</v>
      </c>
      <c r="Q32" s="46">
        <f t="shared" si="30"/>
        <v>334.71</v>
      </c>
      <c r="R32" s="46">
        <f t="shared" si="31"/>
        <v>1673.5500000000002</v>
      </c>
      <c r="S32" s="46">
        <f t="shared" si="32"/>
        <v>1673.5500000000002</v>
      </c>
      <c r="T32" s="46">
        <f t="shared" si="33"/>
        <v>1673.5500000000002</v>
      </c>
      <c r="U32" s="49">
        <v>33471</v>
      </c>
    </row>
    <row r="33" spans="1:21" x14ac:dyDescent="0.15">
      <c r="A33" s="45" t="s">
        <v>304</v>
      </c>
      <c r="B33" s="45" t="s">
        <v>284</v>
      </c>
      <c r="C33" s="12" t="s">
        <v>275</v>
      </c>
      <c r="D33" s="46">
        <f t="shared" si="17"/>
        <v>21733.200000000001</v>
      </c>
      <c r="E33" s="46">
        <f t="shared" si="18"/>
        <v>1448.88</v>
      </c>
      <c r="F33" s="46">
        <f t="shared" si="19"/>
        <v>7244.4000000000005</v>
      </c>
      <c r="G33" s="46">
        <f t="shared" si="20"/>
        <v>3622.2000000000003</v>
      </c>
      <c r="H33" s="46">
        <f t="shared" si="21"/>
        <v>1448.88</v>
      </c>
      <c r="I33" s="46">
        <f t="shared" si="22"/>
        <v>2173.3199999999997</v>
      </c>
      <c r="J33" s="46">
        <f t="shared" si="23"/>
        <v>5071.0800000000008</v>
      </c>
      <c r="K33" s="46">
        <f t="shared" si="24"/>
        <v>7244.4000000000005</v>
      </c>
      <c r="L33" s="46">
        <f t="shared" si="25"/>
        <v>2173.3199999999997</v>
      </c>
      <c r="M33" s="46">
        <f t="shared" si="26"/>
        <v>3622.2000000000003</v>
      </c>
      <c r="N33" s="46">
        <f t="shared" si="27"/>
        <v>3622.2000000000003</v>
      </c>
      <c r="O33" s="46">
        <f t="shared" si="28"/>
        <v>724.44</v>
      </c>
      <c r="P33" s="46">
        <f t="shared" si="29"/>
        <v>724.44</v>
      </c>
      <c r="Q33" s="46">
        <f t="shared" si="30"/>
        <v>724.44</v>
      </c>
      <c r="R33" s="46">
        <f t="shared" si="31"/>
        <v>3622.2000000000003</v>
      </c>
      <c r="S33" s="46">
        <f t="shared" si="32"/>
        <v>3622.2000000000003</v>
      </c>
      <c r="T33" s="46">
        <f t="shared" si="33"/>
        <v>3622.2000000000003</v>
      </c>
      <c r="U33" s="49">
        <v>72444</v>
      </c>
    </row>
    <row r="34" spans="1:21" x14ac:dyDescent="0.15">
      <c r="A34" s="45" t="s">
        <v>305</v>
      </c>
      <c r="B34" s="45" t="s">
        <v>284</v>
      </c>
      <c r="C34" s="12" t="s">
        <v>275</v>
      </c>
      <c r="D34" s="46">
        <f t="shared" si="17"/>
        <v>21733.200000000001</v>
      </c>
      <c r="E34" s="46">
        <f t="shared" si="18"/>
        <v>1448.88</v>
      </c>
      <c r="F34" s="46">
        <f t="shared" si="19"/>
        <v>7244.4000000000005</v>
      </c>
      <c r="G34" s="46">
        <f t="shared" si="20"/>
        <v>3622.2000000000003</v>
      </c>
      <c r="H34" s="46">
        <f t="shared" si="21"/>
        <v>1448.88</v>
      </c>
      <c r="I34" s="46">
        <f t="shared" si="22"/>
        <v>2173.3199999999997</v>
      </c>
      <c r="J34" s="46">
        <f t="shared" si="23"/>
        <v>5071.0800000000008</v>
      </c>
      <c r="K34" s="46">
        <f t="shared" si="24"/>
        <v>7244.4000000000005</v>
      </c>
      <c r="L34" s="46">
        <f t="shared" si="25"/>
        <v>2173.3199999999997</v>
      </c>
      <c r="M34" s="46">
        <f t="shared" si="26"/>
        <v>3622.2000000000003</v>
      </c>
      <c r="N34" s="46">
        <f t="shared" si="27"/>
        <v>3622.2000000000003</v>
      </c>
      <c r="O34" s="46">
        <f t="shared" si="28"/>
        <v>724.44</v>
      </c>
      <c r="P34" s="46">
        <f t="shared" si="29"/>
        <v>724.44</v>
      </c>
      <c r="Q34" s="46">
        <f t="shared" si="30"/>
        <v>724.44</v>
      </c>
      <c r="R34" s="46">
        <f t="shared" si="31"/>
        <v>3622.2000000000003</v>
      </c>
      <c r="S34" s="46">
        <f t="shared" si="32"/>
        <v>3622.2000000000003</v>
      </c>
      <c r="T34" s="46">
        <f t="shared" si="33"/>
        <v>3622.2000000000003</v>
      </c>
      <c r="U34" s="49">
        <v>72444</v>
      </c>
    </row>
    <row r="35" spans="1:21" x14ac:dyDescent="0.15">
      <c r="A35" s="45" t="s">
        <v>306</v>
      </c>
      <c r="B35" s="45" t="s">
        <v>284</v>
      </c>
      <c r="C35" s="12" t="s">
        <v>279</v>
      </c>
      <c r="D35" s="46">
        <f t="shared" si="17"/>
        <v>21733.200000000001</v>
      </c>
      <c r="E35" s="46">
        <f t="shared" si="18"/>
        <v>1448.88</v>
      </c>
      <c r="F35" s="46">
        <f t="shared" si="19"/>
        <v>7244.4000000000005</v>
      </c>
      <c r="G35" s="46">
        <f t="shared" si="20"/>
        <v>3622.2000000000003</v>
      </c>
      <c r="H35" s="46">
        <f t="shared" si="21"/>
        <v>1448.88</v>
      </c>
      <c r="I35" s="46">
        <f t="shared" si="22"/>
        <v>2173.3199999999997</v>
      </c>
      <c r="J35" s="46">
        <f t="shared" si="23"/>
        <v>5071.0800000000008</v>
      </c>
      <c r="K35" s="46">
        <f t="shared" si="24"/>
        <v>7244.4000000000005</v>
      </c>
      <c r="L35" s="46">
        <f t="shared" si="25"/>
        <v>2173.3199999999997</v>
      </c>
      <c r="M35" s="46">
        <f t="shared" si="26"/>
        <v>3622.2000000000003</v>
      </c>
      <c r="N35" s="46">
        <f t="shared" si="27"/>
        <v>3622.2000000000003</v>
      </c>
      <c r="O35" s="46">
        <f t="shared" si="28"/>
        <v>724.44</v>
      </c>
      <c r="P35" s="46">
        <f t="shared" si="29"/>
        <v>724.44</v>
      </c>
      <c r="Q35" s="46">
        <f t="shared" si="30"/>
        <v>724.44</v>
      </c>
      <c r="R35" s="46">
        <f t="shared" si="31"/>
        <v>3622.2000000000003</v>
      </c>
      <c r="S35" s="46">
        <f t="shared" si="32"/>
        <v>3622.2000000000003</v>
      </c>
      <c r="T35" s="46">
        <f t="shared" si="33"/>
        <v>3622.2000000000003</v>
      </c>
      <c r="U35" s="49">
        <v>72444</v>
      </c>
    </row>
    <row r="36" spans="1:21" x14ac:dyDescent="0.15">
      <c r="A36" s="45" t="s">
        <v>307</v>
      </c>
      <c r="B36" s="45" t="s">
        <v>284</v>
      </c>
      <c r="C36" s="12" t="s">
        <v>292</v>
      </c>
      <c r="D36" s="46">
        <f t="shared" si="17"/>
        <v>21733.200000000001</v>
      </c>
      <c r="E36" s="46">
        <f t="shared" si="18"/>
        <v>1448.88</v>
      </c>
      <c r="F36" s="46">
        <f t="shared" si="19"/>
        <v>7244.4000000000005</v>
      </c>
      <c r="G36" s="46">
        <f t="shared" si="20"/>
        <v>3622.2000000000003</v>
      </c>
      <c r="H36" s="46">
        <f t="shared" si="21"/>
        <v>1448.88</v>
      </c>
      <c r="I36" s="46">
        <f t="shared" si="22"/>
        <v>2173.3199999999997</v>
      </c>
      <c r="J36" s="46">
        <f t="shared" si="23"/>
        <v>5071.0800000000008</v>
      </c>
      <c r="K36" s="46">
        <f t="shared" si="24"/>
        <v>7244.4000000000005</v>
      </c>
      <c r="L36" s="46">
        <f t="shared" si="25"/>
        <v>2173.3199999999997</v>
      </c>
      <c r="M36" s="46">
        <f t="shared" si="26"/>
        <v>3622.2000000000003</v>
      </c>
      <c r="N36" s="46">
        <f t="shared" si="27"/>
        <v>3622.2000000000003</v>
      </c>
      <c r="O36" s="46">
        <f t="shared" si="28"/>
        <v>724.44</v>
      </c>
      <c r="P36" s="46">
        <f t="shared" si="29"/>
        <v>724.44</v>
      </c>
      <c r="Q36" s="46">
        <f t="shared" si="30"/>
        <v>724.44</v>
      </c>
      <c r="R36" s="46">
        <f t="shared" si="31"/>
        <v>3622.2000000000003</v>
      </c>
      <c r="S36" s="46">
        <f t="shared" si="32"/>
        <v>3622.2000000000003</v>
      </c>
      <c r="T36" s="46">
        <f t="shared" si="33"/>
        <v>3622.2000000000003</v>
      </c>
      <c r="U36" s="49">
        <v>72444</v>
      </c>
    </row>
    <row r="37" spans="1:21" x14ac:dyDescent="0.15">
      <c r="A37" s="45" t="s">
        <v>308</v>
      </c>
      <c r="B37" s="45" t="s">
        <v>291</v>
      </c>
      <c r="C37" s="12" t="s">
        <v>292</v>
      </c>
      <c r="D37" s="46">
        <f t="shared" si="17"/>
        <v>7988.0999999999995</v>
      </c>
      <c r="E37" s="46">
        <f t="shared" si="18"/>
        <v>532.54</v>
      </c>
      <c r="F37" s="46">
        <f t="shared" si="19"/>
        <v>2662.7000000000003</v>
      </c>
      <c r="G37" s="46">
        <f t="shared" si="20"/>
        <v>1331.3500000000001</v>
      </c>
      <c r="H37" s="46">
        <f t="shared" si="21"/>
        <v>532.54</v>
      </c>
      <c r="I37" s="46">
        <f t="shared" si="22"/>
        <v>798.81</v>
      </c>
      <c r="J37" s="46">
        <f t="shared" si="23"/>
        <v>1863.89</v>
      </c>
      <c r="K37" s="46">
        <f t="shared" si="24"/>
        <v>2662.7000000000003</v>
      </c>
      <c r="L37" s="46">
        <f t="shared" si="25"/>
        <v>798.81</v>
      </c>
      <c r="M37" s="46">
        <f t="shared" si="26"/>
        <v>1331.3500000000001</v>
      </c>
      <c r="N37" s="46">
        <f t="shared" si="27"/>
        <v>1331.3500000000001</v>
      </c>
      <c r="O37" s="46">
        <f t="shared" si="28"/>
        <v>266.27</v>
      </c>
      <c r="P37" s="46">
        <f t="shared" si="29"/>
        <v>266.27</v>
      </c>
      <c r="Q37" s="46">
        <f t="shared" si="30"/>
        <v>266.27</v>
      </c>
      <c r="R37" s="46">
        <f t="shared" si="31"/>
        <v>1331.3500000000001</v>
      </c>
      <c r="S37" s="46">
        <f t="shared" si="32"/>
        <v>1331.3500000000001</v>
      </c>
      <c r="T37" s="46">
        <f t="shared" si="33"/>
        <v>1331.3500000000001</v>
      </c>
      <c r="U37" s="49">
        <v>26627</v>
      </c>
    </row>
    <row r="38" spans="1:21" x14ac:dyDescent="0.15">
      <c r="A38" s="45" t="s">
        <v>309</v>
      </c>
      <c r="B38" s="45" t="s">
        <v>291</v>
      </c>
      <c r="C38" s="12" t="s">
        <v>292</v>
      </c>
      <c r="D38" s="46">
        <f t="shared" si="17"/>
        <v>7988.0999999999995</v>
      </c>
      <c r="E38" s="46">
        <f t="shared" si="18"/>
        <v>532.54</v>
      </c>
      <c r="F38" s="46">
        <f t="shared" si="19"/>
        <v>2662.7000000000003</v>
      </c>
      <c r="G38" s="46">
        <f t="shared" si="20"/>
        <v>1331.3500000000001</v>
      </c>
      <c r="H38" s="46">
        <f t="shared" si="21"/>
        <v>532.54</v>
      </c>
      <c r="I38" s="46">
        <f t="shared" si="22"/>
        <v>798.81</v>
      </c>
      <c r="J38" s="46">
        <f t="shared" si="23"/>
        <v>1863.89</v>
      </c>
      <c r="K38" s="46">
        <f t="shared" si="24"/>
        <v>2662.7000000000003</v>
      </c>
      <c r="L38" s="46">
        <f t="shared" si="25"/>
        <v>798.81</v>
      </c>
      <c r="M38" s="46">
        <f t="shared" si="26"/>
        <v>1331.3500000000001</v>
      </c>
      <c r="N38" s="46">
        <f t="shared" si="27"/>
        <v>1331.3500000000001</v>
      </c>
      <c r="O38" s="46">
        <f t="shared" si="28"/>
        <v>266.27</v>
      </c>
      <c r="P38" s="46">
        <f t="shared" si="29"/>
        <v>266.27</v>
      </c>
      <c r="Q38" s="46">
        <f t="shared" si="30"/>
        <v>266.27</v>
      </c>
      <c r="R38" s="46">
        <f t="shared" si="31"/>
        <v>1331.3500000000001</v>
      </c>
      <c r="S38" s="46">
        <f t="shared" si="32"/>
        <v>1331.3500000000001</v>
      </c>
      <c r="T38" s="46">
        <f t="shared" si="33"/>
        <v>1331.3500000000001</v>
      </c>
      <c r="U38" s="49">
        <v>26627</v>
      </c>
    </row>
    <row r="39" spans="1:21" x14ac:dyDescent="0.15">
      <c r="A39" s="45" t="s">
        <v>310</v>
      </c>
      <c r="B39" s="45" t="s">
        <v>278</v>
      </c>
      <c r="C39" s="12" t="s">
        <v>292</v>
      </c>
      <c r="D39" s="46">
        <f t="shared" si="17"/>
        <v>10607.4</v>
      </c>
      <c r="E39" s="46">
        <f t="shared" si="18"/>
        <v>707.16</v>
      </c>
      <c r="F39" s="46">
        <f t="shared" si="19"/>
        <v>3535.8</v>
      </c>
      <c r="G39" s="46">
        <f t="shared" si="20"/>
        <v>1767.9</v>
      </c>
      <c r="H39" s="46">
        <f t="shared" si="21"/>
        <v>707.16</v>
      </c>
      <c r="I39" s="46">
        <f t="shared" si="22"/>
        <v>1060.74</v>
      </c>
      <c r="J39" s="46">
        <f t="shared" si="23"/>
        <v>2475.0600000000004</v>
      </c>
      <c r="K39" s="46">
        <f t="shared" si="24"/>
        <v>3535.8</v>
      </c>
      <c r="L39" s="46">
        <f t="shared" si="25"/>
        <v>1060.74</v>
      </c>
      <c r="M39" s="46">
        <f t="shared" si="26"/>
        <v>1767.9</v>
      </c>
      <c r="N39" s="46">
        <f t="shared" si="27"/>
        <v>1767.9</v>
      </c>
      <c r="O39" s="46">
        <f t="shared" si="28"/>
        <v>353.58</v>
      </c>
      <c r="P39" s="46">
        <f t="shared" si="29"/>
        <v>353.58</v>
      </c>
      <c r="Q39" s="46">
        <f t="shared" si="30"/>
        <v>353.58</v>
      </c>
      <c r="R39" s="46">
        <f t="shared" si="31"/>
        <v>1767.9</v>
      </c>
      <c r="S39" s="46">
        <f t="shared" si="32"/>
        <v>1767.9</v>
      </c>
      <c r="T39" s="46">
        <f t="shared" si="33"/>
        <v>1767.9</v>
      </c>
      <c r="U39" s="49">
        <v>35358</v>
      </c>
    </row>
    <row r="40" spans="1:21" x14ac:dyDescent="0.15">
      <c r="A40" s="45" t="s">
        <v>311</v>
      </c>
      <c r="B40" s="45" t="s">
        <v>278</v>
      </c>
      <c r="C40" s="12" t="s">
        <v>292</v>
      </c>
      <c r="D40" s="46">
        <f t="shared" si="17"/>
        <v>10607.4</v>
      </c>
      <c r="E40" s="46">
        <f t="shared" si="18"/>
        <v>707.16</v>
      </c>
      <c r="F40" s="46">
        <f t="shared" si="19"/>
        <v>3535.8</v>
      </c>
      <c r="G40" s="46">
        <f t="shared" si="20"/>
        <v>1767.9</v>
      </c>
      <c r="H40" s="46">
        <f t="shared" si="21"/>
        <v>707.16</v>
      </c>
      <c r="I40" s="46">
        <f t="shared" si="22"/>
        <v>1060.74</v>
      </c>
      <c r="J40" s="46">
        <f t="shared" si="23"/>
        <v>2475.0600000000004</v>
      </c>
      <c r="K40" s="46">
        <f t="shared" si="24"/>
        <v>3535.8</v>
      </c>
      <c r="L40" s="46">
        <f t="shared" si="25"/>
        <v>1060.74</v>
      </c>
      <c r="M40" s="46">
        <f t="shared" si="26"/>
        <v>1767.9</v>
      </c>
      <c r="N40" s="46">
        <f t="shared" si="27"/>
        <v>1767.9</v>
      </c>
      <c r="O40" s="46">
        <f t="shared" si="28"/>
        <v>353.58</v>
      </c>
      <c r="P40" s="46">
        <f t="shared" si="29"/>
        <v>353.58</v>
      </c>
      <c r="Q40" s="46">
        <f t="shared" si="30"/>
        <v>353.58</v>
      </c>
      <c r="R40" s="46">
        <f t="shared" si="31"/>
        <v>1767.9</v>
      </c>
      <c r="S40" s="46">
        <f t="shared" si="32"/>
        <v>1767.9</v>
      </c>
      <c r="T40" s="46">
        <f t="shared" si="33"/>
        <v>1767.9</v>
      </c>
      <c r="U40" s="49">
        <v>35358</v>
      </c>
    </row>
    <row r="41" spans="1:21" x14ac:dyDescent="0.2">
      <c r="A41" s="45" t="s">
        <v>312</v>
      </c>
      <c r="B41" s="47" t="s">
        <v>274</v>
      </c>
      <c r="C41" s="12" t="s">
        <v>292</v>
      </c>
      <c r="D41" s="46">
        <f t="shared" si="17"/>
        <v>10041.299999999999</v>
      </c>
      <c r="E41" s="46">
        <f t="shared" si="18"/>
        <v>669.42</v>
      </c>
      <c r="F41" s="46">
        <f t="shared" si="19"/>
        <v>3347.1000000000004</v>
      </c>
      <c r="G41" s="46">
        <f t="shared" si="20"/>
        <v>1673.5500000000002</v>
      </c>
      <c r="H41" s="46">
        <f t="shared" si="21"/>
        <v>669.42</v>
      </c>
      <c r="I41" s="46">
        <f t="shared" si="22"/>
        <v>1004.13</v>
      </c>
      <c r="J41" s="46">
        <f t="shared" si="23"/>
        <v>2342.9700000000003</v>
      </c>
      <c r="K41" s="46">
        <f t="shared" si="24"/>
        <v>3347.1000000000004</v>
      </c>
      <c r="L41" s="46">
        <f t="shared" si="25"/>
        <v>1004.13</v>
      </c>
      <c r="M41" s="46">
        <f t="shared" si="26"/>
        <v>1673.5500000000002</v>
      </c>
      <c r="N41" s="46">
        <f t="shared" si="27"/>
        <v>1673.5500000000002</v>
      </c>
      <c r="O41" s="46">
        <f t="shared" si="28"/>
        <v>334.71</v>
      </c>
      <c r="P41" s="46">
        <f t="shared" si="29"/>
        <v>334.71</v>
      </c>
      <c r="Q41" s="46">
        <f t="shared" si="30"/>
        <v>334.71</v>
      </c>
      <c r="R41" s="46">
        <f t="shared" si="31"/>
        <v>1673.5500000000002</v>
      </c>
      <c r="S41" s="46">
        <f t="shared" si="32"/>
        <v>1673.5500000000002</v>
      </c>
      <c r="T41" s="46">
        <f t="shared" si="33"/>
        <v>1673.5500000000002</v>
      </c>
      <c r="U41" s="49">
        <v>33471</v>
      </c>
    </row>
    <row r="42" spans="1:21" x14ac:dyDescent="0.2">
      <c r="A42" s="45" t="s">
        <v>313</v>
      </c>
      <c r="B42" s="47" t="s">
        <v>274</v>
      </c>
      <c r="C42" s="12" t="s">
        <v>292</v>
      </c>
      <c r="D42" s="46">
        <f t="shared" si="17"/>
        <v>10041.299999999999</v>
      </c>
      <c r="E42" s="46">
        <f t="shared" si="18"/>
        <v>669.42</v>
      </c>
      <c r="F42" s="46">
        <f t="shared" si="19"/>
        <v>3347.1000000000004</v>
      </c>
      <c r="G42" s="46">
        <f t="shared" si="20"/>
        <v>1673.5500000000002</v>
      </c>
      <c r="H42" s="46">
        <f t="shared" si="21"/>
        <v>669.42</v>
      </c>
      <c r="I42" s="46">
        <f t="shared" si="22"/>
        <v>1004.13</v>
      </c>
      <c r="J42" s="46">
        <f t="shared" si="23"/>
        <v>2342.9700000000003</v>
      </c>
      <c r="K42" s="46">
        <f t="shared" si="24"/>
        <v>3347.1000000000004</v>
      </c>
      <c r="L42" s="46">
        <f t="shared" si="25"/>
        <v>1004.13</v>
      </c>
      <c r="M42" s="46">
        <f t="shared" si="26"/>
        <v>1673.5500000000002</v>
      </c>
      <c r="N42" s="46">
        <f t="shared" si="27"/>
        <v>1673.5500000000002</v>
      </c>
      <c r="O42" s="46">
        <f t="shared" si="28"/>
        <v>334.71</v>
      </c>
      <c r="P42" s="46">
        <f t="shared" si="29"/>
        <v>334.71</v>
      </c>
      <c r="Q42" s="46">
        <f t="shared" si="30"/>
        <v>334.71</v>
      </c>
      <c r="R42" s="46">
        <f t="shared" si="31"/>
        <v>1673.5500000000002</v>
      </c>
      <c r="S42" s="46">
        <f t="shared" si="32"/>
        <v>1673.5500000000002</v>
      </c>
      <c r="T42" s="46">
        <f t="shared" si="33"/>
        <v>1673.5500000000002</v>
      </c>
      <c r="U42" s="49">
        <v>33471</v>
      </c>
    </row>
    <row r="43" spans="1:21" x14ac:dyDescent="0.2">
      <c r="A43" s="45" t="s">
        <v>314</v>
      </c>
      <c r="B43" s="47" t="s">
        <v>274</v>
      </c>
      <c r="C43" s="12" t="s">
        <v>292</v>
      </c>
      <c r="D43" s="46">
        <f t="shared" si="17"/>
        <v>10041.299999999999</v>
      </c>
      <c r="E43" s="46">
        <f t="shared" si="18"/>
        <v>669.42</v>
      </c>
      <c r="F43" s="46">
        <f t="shared" si="19"/>
        <v>3347.1000000000004</v>
      </c>
      <c r="G43" s="46">
        <f t="shared" si="20"/>
        <v>1673.5500000000002</v>
      </c>
      <c r="H43" s="46">
        <f t="shared" si="21"/>
        <v>669.42</v>
      </c>
      <c r="I43" s="46">
        <f t="shared" si="22"/>
        <v>1004.13</v>
      </c>
      <c r="J43" s="46">
        <f t="shared" si="23"/>
        <v>2342.9700000000003</v>
      </c>
      <c r="K43" s="46">
        <f t="shared" si="24"/>
        <v>3347.1000000000004</v>
      </c>
      <c r="L43" s="46">
        <f t="shared" si="25"/>
        <v>1004.13</v>
      </c>
      <c r="M43" s="46">
        <f t="shared" si="26"/>
        <v>1673.5500000000002</v>
      </c>
      <c r="N43" s="46">
        <f t="shared" si="27"/>
        <v>1673.5500000000002</v>
      </c>
      <c r="O43" s="46">
        <f t="shared" si="28"/>
        <v>334.71</v>
      </c>
      <c r="P43" s="46">
        <f t="shared" si="29"/>
        <v>334.71</v>
      </c>
      <c r="Q43" s="46">
        <f t="shared" si="30"/>
        <v>334.71</v>
      </c>
      <c r="R43" s="46">
        <f t="shared" si="31"/>
        <v>1673.5500000000002</v>
      </c>
      <c r="S43" s="46">
        <f t="shared" si="32"/>
        <v>1673.5500000000002</v>
      </c>
      <c r="T43" s="46">
        <f t="shared" si="33"/>
        <v>1673.5500000000002</v>
      </c>
      <c r="U43" s="49">
        <v>33471</v>
      </c>
    </row>
    <row r="44" spans="1:21" x14ac:dyDescent="0.2">
      <c r="A44" s="45" t="s">
        <v>315</v>
      </c>
      <c r="B44" s="47" t="s">
        <v>274</v>
      </c>
      <c r="C44" s="12" t="s">
        <v>292</v>
      </c>
      <c r="D44" s="46">
        <f t="shared" si="17"/>
        <v>10041.299999999999</v>
      </c>
      <c r="E44" s="46">
        <f t="shared" si="18"/>
        <v>669.42</v>
      </c>
      <c r="F44" s="46">
        <f t="shared" si="19"/>
        <v>3347.1000000000004</v>
      </c>
      <c r="G44" s="46">
        <f t="shared" si="20"/>
        <v>1673.5500000000002</v>
      </c>
      <c r="H44" s="46">
        <f t="shared" si="21"/>
        <v>669.42</v>
      </c>
      <c r="I44" s="46">
        <f t="shared" si="22"/>
        <v>1004.13</v>
      </c>
      <c r="J44" s="46">
        <f t="shared" si="23"/>
        <v>2342.9700000000003</v>
      </c>
      <c r="K44" s="46">
        <f t="shared" si="24"/>
        <v>3347.1000000000004</v>
      </c>
      <c r="L44" s="46">
        <f t="shared" si="25"/>
        <v>1004.13</v>
      </c>
      <c r="M44" s="46">
        <f t="shared" si="26"/>
        <v>1673.5500000000002</v>
      </c>
      <c r="N44" s="46">
        <f t="shared" si="27"/>
        <v>1673.5500000000002</v>
      </c>
      <c r="O44" s="46">
        <f t="shared" si="28"/>
        <v>334.71</v>
      </c>
      <c r="P44" s="46">
        <f t="shared" si="29"/>
        <v>334.71</v>
      </c>
      <c r="Q44" s="46">
        <f t="shared" si="30"/>
        <v>334.71</v>
      </c>
      <c r="R44" s="46">
        <f t="shared" si="31"/>
        <v>1673.5500000000002</v>
      </c>
      <c r="S44" s="46">
        <f t="shared" si="32"/>
        <v>1673.5500000000002</v>
      </c>
      <c r="T44" s="46">
        <f t="shared" si="33"/>
        <v>1673.5500000000002</v>
      </c>
      <c r="U44" s="49">
        <v>33471</v>
      </c>
    </row>
    <row r="45" spans="1:21" x14ac:dyDescent="0.2">
      <c r="A45" s="45" t="s">
        <v>316</v>
      </c>
      <c r="B45" s="47" t="s">
        <v>274</v>
      </c>
      <c r="C45" s="12" t="s">
        <v>292</v>
      </c>
      <c r="D45" s="46">
        <f t="shared" si="17"/>
        <v>10041.299999999999</v>
      </c>
      <c r="E45" s="46">
        <f t="shared" si="18"/>
        <v>669.42</v>
      </c>
      <c r="F45" s="46">
        <f t="shared" si="19"/>
        <v>3347.1000000000004</v>
      </c>
      <c r="G45" s="46">
        <f t="shared" si="20"/>
        <v>1673.5500000000002</v>
      </c>
      <c r="H45" s="46">
        <f t="shared" si="21"/>
        <v>669.42</v>
      </c>
      <c r="I45" s="46">
        <f t="shared" si="22"/>
        <v>1004.13</v>
      </c>
      <c r="J45" s="46">
        <f t="shared" si="23"/>
        <v>2342.9700000000003</v>
      </c>
      <c r="K45" s="46">
        <f t="shared" si="24"/>
        <v>3347.1000000000004</v>
      </c>
      <c r="L45" s="46">
        <f t="shared" si="25"/>
        <v>1004.13</v>
      </c>
      <c r="M45" s="46">
        <f t="shared" si="26"/>
        <v>1673.5500000000002</v>
      </c>
      <c r="N45" s="46">
        <f t="shared" si="27"/>
        <v>1673.5500000000002</v>
      </c>
      <c r="O45" s="46">
        <f t="shared" si="28"/>
        <v>334.71</v>
      </c>
      <c r="P45" s="46">
        <f t="shared" si="29"/>
        <v>334.71</v>
      </c>
      <c r="Q45" s="46">
        <f t="shared" si="30"/>
        <v>334.71</v>
      </c>
      <c r="R45" s="46">
        <f t="shared" si="31"/>
        <v>1673.5500000000002</v>
      </c>
      <c r="S45" s="46">
        <f t="shared" si="32"/>
        <v>1673.5500000000002</v>
      </c>
      <c r="T45" s="46">
        <f t="shared" si="33"/>
        <v>1673.5500000000002</v>
      </c>
      <c r="U45" s="49">
        <v>33471</v>
      </c>
    </row>
    <row r="46" spans="1:21" x14ac:dyDescent="0.2">
      <c r="A46" s="45" t="s">
        <v>317</v>
      </c>
      <c r="B46" s="47" t="s">
        <v>274</v>
      </c>
      <c r="C46" s="12" t="s">
        <v>292</v>
      </c>
      <c r="D46" s="46">
        <f t="shared" si="17"/>
        <v>10041.299999999999</v>
      </c>
      <c r="E46" s="46">
        <f t="shared" si="18"/>
        <v>669.42</v>
      </c>
      <c r="F46" s="46">
        <f t="shared" si="19"/>
        <v>3347.1000000000004</v>
      </c>
      <c r="G46" s="46">
        <f t="shared" si="20"/>
        <v>1673.5500000000002</v>
      </c>
      <c r="H46" s="46">
        <f t="shared" si="21"/>
        <v>669.42</v>
      </c>
      <c r="I46" s="46">
        <f t="shared" si="22"/>
        <v>1004.13</v>
      </c>
      <c r="J46" s="46">
        <f t="shared" si="23"/>
        <v>2342.9700000000003</v>
      </c>
      <c r="K46" s="46">
        <f t="shared" si="24"/>
        <v>3347.1000000000004</v>
      </c>
      <c r="L46" s="46">
        <f t="shared" si="25"/>
        <v>1004.13</v>
      </c>
      <c r="M46" s="46">
        <f t="shared" si="26"/>
        <v>1673.5500000000002</v>
      </c>
      <c r="N46" s="46">
        <f t="shared" si="27"/>
        <v>1673.5500000000002</v>
      </c>
      <c r="O46" s="46">
        <f t="shared" si="28"/>
        <v>334.71</v>
      </c>
      <c r="P46" s="46">
        <f t="shared" si="29"/>
        <v>334.71</v>
      </c>
      <c r="Q46" s="46">
        <f t="shared" si="30"/>
        <v>334.71</v>
      </c>
      <c r="R46" s="46">
        <f t="shared" si="31"/>
        <v>1673.5500000000002</v>
      </c>
      <c r="S46" s="46">
        <f t="shared" si="32"/>
        <v>1673.5500000000002</v>
      </c>
      <c r="T46" s="46">
        <f t="shared" si="33"/>
        <v>1673.5500000000002</v>
      </c>
      <c r="U46" s="49">
        <v>33471</v>
      </c>
    </row>
    <row r="47" spans="1:21" x14ac:dyDescent="0.15">
      <c r="A47" s="45" t="s">
        <v>318</v>
      </c>
      <c r="B47" s="45" t="s">
        <v>284</v>
      </c>
      <c r="C47" s="12" t="s">
        <v>292</v>
      </c>
      <c r="D47" s="46">
        <f t="shared" si="17"/>
        <v>21733.200000000001</v>
      </c>
      <c r="E47" s="46">
        <f t="shared" si="18"/>
        <v>1448.88</v>
      </c>
      <c r="F47" s="46">
        <f t="shared" si="19"/>
        <v>7244.4000000000005</v>
      </c>
      <c r="G47" s="46">
        <f t="shared" si="20"/>
        <v>3622.2000000000003</v>
      </c>
      <c r="H47" s="46">
        <f t="shared" si="21"/>
        <v>1448.88</v>
      </c>
      <c r="I47" s="46">
        <f t="shared" si="22"/>
        <v>2173.3199999999997</v>
      </c>
      <c r="J47" s="46">
        <f t="shared" si="23"/>
        <v>5071.0800000000008</v>
      </c>
      <c r="K47" s="46">
        <f t="shared" si="24"/>
        <v>7244.4000000000005</v>
      </c>
      <c r="L47" s="46">
        <f t="shared" si="25"/>
        <v>2173.3199999999997</v>
      </c>
      <c r="M47" s="46">
        <f t="shared" si="26"/>
        <v>3622.2000000000003</v>
      </c>
      <c r="N47" s="46">
        <f t="shared" si="27"/>
        <v>3622.2000000000003</v>
      </c>
      <c r="O47" s="46">
        <f t="shared" si="28"/>
        <v>724.44</v>
      </c>
      <c r="P47" s="46">
        <f t="shared" si="29"/>
        <v>724.44</v>
      </c>
      <c r="Q47" s="46">
        <f t="shared" si="30"/>
        <v>724.44</v>
      </c>
      <c r="R47" s="46">
        <f t="shared" si="31"/>
        <v>3622.2000000000003</v>
      </c>
      <c r="S47" s="46">
        <f t="shared" si="32"/>
        <v>3622.2000000000003</v>
      </c>
      <c r="T47" s="46">
        <f t="shared" si="33"/>
        <v>3622.2000000000003</v>
      </c>
      <c r="U47" s="49">
        <v>72444</v>
      </c>
    </row>
    <row r="48" spans="1:21" x14ac:dyDescent="0.15">
      <c r="A48" s="45" t="s">
        <v>319</v>
      </c>
      <c r="B48" s="45" t="s">
        <v>284</v>
      </c>
      <c r="C48" s="12" t="s">
        <v>292</v>
      </c>
      <c r="D48" s="46">
        <f t="shared" si="17"/>
        <v>21733.200000000001</v>
      </c>
      <c r="E48" s="46">
        <f t="shared" si="18"/>
        <v>1448.88</v>
      </c>
      <c r="F48" s="46">
        <f t="shared" si="19"/>
        <v>7244.4000000000005</v>
      </c>
      <c r="G48" s="46">
        <f t="shared" si="20"/>
        <v>3622.2000000000003</v>
      </c>
      <c r="H48" s="46">
        <f t="shared" si="21"/>
        <v>1448.88</v>
      </c>
      <c r="I48" s="46">
        <f t="shared" si="22"/>
        <v>2173.3199999999997</v>
      </c>
      <c r="J48" s="46">
        <f t="shared" si="23"/>
        <v>5071.0800000000008</v>
      </c>
      <c r="K48" s="46">
        <f t="shared" si="24"/>
        <v>7244.4000000000005</v>
      </c>
      <c r="L48" s="46">
        <f t="shared" si="25"/>
        <v>2173.3199999999997</v>
      </c>
      <c r="M48" s="46">
        <f t="shared" si="26"/>
        <v>3622.2000000000003</v>
      </c>
      <c r="N48" s="46">
        <f t="shared" si="27"/>
        <v>3622.2000000000003</v>
      </c>
      <c r="O48" s="46">
        <f t="shared" si="28"/>
        <v>724.44</v>
      </c>
      <c r="P48" s="46">
        <f t="shared" si="29"/>
        <v>724.44</v>
      </c>
      <c r="Q48" s="46">
        <f t="shared" si="30"/>
        <v>724.44</v>
      </c>
      <c r="R48" s="46">
        <f t="shared" si="31"/>
        <v>3622.2000000000003</v>
      </c>
      <c r="S48" s="46">
        <f t="shared" si="32"/>
        <v>3622.2000000000003</v>
      </c>
      <c r="T48" s="46">
        <f t="shared" si="33"/>
        <v>3622.2000000000003</v>
      </c>
      <c r="U48" s="49">
        <v>72444</v>
      </c>
    </row>
    <row r="49" spans="1:21" x14ac:dyDescent="0.2">
      <c r="A49" s="45" t="s">
        <v>320</v>
      </c>
      <c r="B49" s="47" t="s">
        <v>321</v>
      </c>
      <c r="C49" s="12" t="s">
        <v>292</v>
      </c>
      <c r="D49" s="46">
        <f t="shared" si="17"/>
        <v>14748</v>
      </c>
      <c r="E49" s="46">
        <f t="shared" si="18"/>
        <v>983.2</v>
      </c>
      <c r="F49" s="46">
        <f t="shared" si="19"/>
        <v>4916</v>
      </c>
      <c r="G49" s="46">
        <f t="shared" si="20"/>
        <v>2458</v>
      </c>
      <c r="H49" s="46">
        <f t="shared" si="21"/>
        <v>983.2</v>
      </c>
      <c r="I49" s="46">
        <f t="shared" si="22"/>
        <v>1474.8</v>
      </c>
      <c r="J49" s="46">
        <f t="shared" si="23"/>
        <v>3441.2000000000003</v>
      </c>
      <c r="K49" s="46">
        <f t="shared" si="24"/>
        <v>4916</v>
      </c>
      <c r="L49" s="46">
        <f t="shared" si="25"/>
        <v>1474.8</v>
      </c>
      <c r="M49" s="46">
        <f t="shared" si="26"/>
        <v>2458</v>
      </c>
      <c r="N49" s="46">
        <f t="shared" si="27"/>
        <v>2458</v>
      </c>
      <c r="O49" s="46">
        <f t="shared" si="28"/>
        <v>491.6</v>
      </c>
      <c r="P49" s="46">
        <f t="shared" si="29"/>
        <v>491.6</v>
      </c>
      <c r="Q49" s="46">
        <f t="shared" si="30"/>
        <v>491.6</v>
      </c>
      <c r="R49" s="46">
        <f t="shared" si="31"/>
        <v>2458</v>
      </c>
      <c r="S49" s="46">
        <f t="shared" si="32"/>
        <v>2458</v>
      </c>
      <c r="T49" s="46">
        <f t="shared" si="33"/>
        <v>2458</v>
      </c>
      <c r="U49" s="49">
        <v>49160</v>
      </c>
    </row>
    <row r="50" spans="1:21" x14ac:dyDescent="0.15">
      <c r="A50" s="45" t="s">
        <v>322</v>
      </c>
      <c r="B50" s="45" t="s">
        <v>274</v>
      </c>
      <c r="C50" s="12" t="s">
        <v>275</v>
      </c>
      <c r="D50" s="46">
        <f t="shared" si="17"/>
        <v>31953</v>
      </c>
      <c r="E50" s="46">
        <f t="shared" si="18"/>
        <v>2130.1999999999998</v>
      </c>
      <c r="F50" s="46">
        <f t="shared" si="19"/>
        <v>10651</v>
      </c>
      <c r="G50" s="46">
        <f t="shared" si="20"/>
        <v>5325.5</v>
      </c>
      <c r="H50" s="46">
        <f t="shared" si="21"/>
        <v>2130.1999999999998</v>
      </c>
      <c r="I50" s="46">
        <f t="shared" si="22"/>
        <v>3195.2999999999997</v>
      </c>
      <c r="J50" s="46">
        <f t="shared" si="23"/>
        <v>7455.7000000000007</v>
      </c>
      <c r="K50" s="46">
        <f t="shared" si="24"/>
        <v>10651</v>
      </c>
      <c r="L50" s="46">
        <f t="shared" si="25"/>
        <v>3195.2999999999997</v>
      </c>
      <c r="M50" s="46">
        <f t="shared" si="26"/>
        <v>5325.5</v>
      </c>
      <c r="N50" s="46">
        <f t="shared" si="27"/>
        <v>5325.5</v>
      </c>
      <c r="O50" s="46">
        <f t="shared" si="28"/>
        <v>1065.0999999999999</v>
      </c>
      <c r="P50" s="46">
        <f t="shared" si="29"/>
        <v>1065.0999999999999</v>
      </c>
      <c r="Q50" s="46">
        <f t="shared" si="30"/>
        <v>1065.0999999999999</v>
      </c>
      <c r="R50" s="46">
        <f t="shared" si="31"/>
        <v>5325.5</v>
      </c>
      <c r="S50" s="46">
        <f t="shared" si="32"/>
        <v>5325.5</v>
      </c>
      <c r="T50" s="46">
        <f t="shared" si="33"/>
        <v>5325.5</v>
      </c>
      <c r="U50" s="49">
        <v>106510</v>
      </c>
    </row>
    <row r="51" spans="1:21" x14ac:dyDescent="0.15">
      <c r="A51" s="45" t="s">
        <v>323</v>
      </c>
      <c r="B51" s="45" t="s">
        <v>274</v>
      </c>
      <c r="C51" s="12" t="s">
        <v>275</v>
      </c>
      <c r="D51" s="46">
        <f t="shared" si="17"/>
        <v>31953</v>
      </c>
      <c r="E51" s="46">
        <f t="shared" si="18"/>
        <v>2130.1999999999998</v>
      </c>
      <c r="F51" s="46">
        <f t="shared" si="19"/>
        <v>10651</v>
      </c>
      <c r="G51" s="46">
        <f t="shared" si="20"/>
        <v>5325.5</v>
      </c>
      <c r="H51" s="46">
        <f t="shared" si="21"/>
        <v>2130.1999999999998</v>
      </c>
      <c r="I51" s="46">
        <f t="shared" si="22"/>
        <v>3195.2999999999997</v>
      </c>
      <c r="J51" s="46">
        <f t="shared" si="23"/>
        <v>7455.7000000000007</v>
      </c>
      <c r="K51" s="46">
        <f t="shared" si="24"/>
        <v>10651</v>
      </c>
      <c r="L51" s="46">
        <f t="shared" si="25"/>
        <v>3195.2999999999997</v>
      </c>
      <c r="M51" s="46">
        <f t="shared" si="26"/>
        <v>5325.5</v>
      </c>
      <c r="N51" s="46">
        <f t="shared" si="27"/>
        <v>5325.5</v>
      </c>
      <c r="O51" s="46">
        <f t="shared" si="28"/>
        <v>1065.0999999999999</v>
      </c>
      <c r="P51" s="46">
        <f t="shared" si="29"/>
        <v>1065.0999999999999</v>
      </c>
      <c r="Q51" s="46">
        <f t="shared" si="30"/>
        <v>1065.0999999999999</v>
      </c>
      <c r="R51" s="46">
        <f t="shared" si="31"/>
        <v>5325.5</v>
      </c>
      <c r="S51" s="46">
        <f t="shared" si="32"/>
        <v>5325.5</v>
      </c>
      <c r="T51" s="46">
        <f t="shared" si="33"/>
        <v>5325.5</v>
      </c>
      <c r="U51" s="49">
        <v>106510</v>
      </c>
    </row>
    <row r="52" spans="1:21" x14ac:dyDescent="0.15">
      <c r="A52" s="45" t="s">
        <v>324</v>
      </c>
      <c r="B52" s="45" t="s">
        <v>278</v>
      </c>
      <c r="C52" s="12" t="s">
        <v>279</v>
      </c>
      <c r="D52" s="46">
        <f t="shared" si="17"/>
        <v>23394</v>
      </c>
      <c r="E52" s="46">
        <f t="shared" si="18"/>
        <v>1559.6000000000001</v>
      </c>
      <c r="F52" s="46">
        <f t="shared" si="19"/>
        <v>7798</v>
      </c>
      <c r="G52" s="46">
        <f t="shared" si="20"/>
        <v>3899</v>
      </c>
      <c r="H52" s="46">
        <f t="shared" si="21"/>
        <v>1559.6000000000001</v>
      </c>
      <c r="I52" s="46">
        <f t="shared" si="22"/>
        <v>2339.4</v>
      </c>
      <c r="J52" s="46">
        <f t="shared" si="23"/>
        <v>5458.6</v>
      </c>
      <c r="K52" s="46">
        <f t="shared" si="24"/>
        <v>7798</v>
      </c>
      <c r="L52" s="46">
        <f t="shared" si="25"/>
        <v>2339.4</v>
      </c>
      <c r="M52" s="46">
        <f t="shared" si="26"/>
        <v>3899</v>
      </c>
      <c r="N52" s="46">
        <f t="shared" si="27"/>
        <v>3899</v>
      </c>
      <c r="O52" s="46">
        <f t="shared" si="28"/>
        <v>779.80000000000007</v>
      </c>
      <c r="P52" s="46">
        <f t="shared" si="29"/>
        <v>779.80000000000007</v>
      </c>
      <c r="Q52" s="46">
        <f t="shared" si="30"/>
        <v>779.80000000000007</v>
      </c>
      <c r="R52" s="46">
        <f t="shared" si="31"/>
        <v>3899</v>
      </c>
      <c r="S52" s="46">
        <f t="shared" si="32"/>
        <v>3899</v>
      </c>
      <c r="T52" s="46">
        <f t="shared" si="33"/>
        <v>3899</v>
      </c>
      <c r="U52" s="49">
        <v>77980</v>
      </c>
    </row>
    <row r="53" spans="1:21" x14ac:dyDescent="0.15">
      <c r="A53" s="45" t="s">
        <v>325</v>
      </c>
      <c r="B53" s="45" t="s">
        <v>278</v>
      </c>
      <c r="C53" s="12" t="s">
        <v>279</v>
      </c>
      <c r="D53" s="46">
        <f t="shared" si="17"/>
        <v>23394</v>
      </c>
      <c r="E53" s="46">
        <f t="shared" si="18"/>
        <v>1559.6000000000001</v>
      </c>
      <c r="F53" s="46">
        <f t="shared" si="19"/>
        <v>7798</v>
      </c>
      <c r="G53" s="46">
        <f t="shared" si="20"/>
        <v>3899</v>
      </c>
      <c r="H53" s="46">
        <f t="shared" si="21"/>
        <v>1559.6000000000001</v>
      </c>
      <c r="I53" s="46">
        <f t="shared" si="22"/>
        <v>2339.4</v>
      </c>
      <c r="J53" s="46">
        <f t="shared" si="23"/>
        <v>5458.6</v>
      </c>
      <c r="K53" s="46">
        <f t="shared" si="24"/>
        <v>7798</v>
      </c>
      <c r="L53" s="46">
        <f t="shared" si="25"/>
        <v>2339.4</v>
      </c>
      <c r="M53" s="46">
        <f t="shared" si="26"/>
        <v>3899</v>
      </c>
      <c r="N53" s="46">
        <f t="shared" si="27"/>
        <v>3899</v>
      </c>
      <c r="O53" s="46">
        <f t="shared" si="28"/>
        <v>779.80000000000007</v>
      </c>
      <c r="P53" s="46">
        <f t="shared" si="29"/>
        <v>779.80000000000007</v>
      </c>
      <c r="Q53" s="46">
        <f t="shared" si="30"/>
        <v>779.80000000000007</v>
      </c>
      <c r="R53" s="46">
        <f t="shared" si="31"/>
        <v>3899</v>
      </c>
      <c r="S53" s="46">
        <f t="shared" si="32"/>
        <v>3899</v>
      </c>
      <c r="T53" s="46">
        <f t="shared" si="33"/>
        <v>3899</v>
      </c>
      <c r="U53" s="49">
        <v>77980</v>
      </c>
    </row>
    <row r="54" spans="1:21" x14ac:dyDescent="0.15">
      <c r="A54" s="45" t="s">
        <v>326</v>
      </c>
      <c r="B54" s="45" t="s">
        <v>278</v>
      </c>
      <c r="C54" s="12" t="s">
        <v>268</v>
      </c>
      <c r="D54" s="46">
        <f t="shared" si="17"/>
        <v>22026</v>
      </c>
      <c r="E54" s="46">
        <f t="shared" si="18"/>
        <v>1468.4</v>
      </c>
      <c r="F54" s="46">
        <f t="shared" si="19"/>
        <v>7342</v>
      </c>
      <c r="G54" s="46">
        <f t="shared" si="20"/>
        <v>3671</v>
      </c>
      <c r="H54" s="46">
        <f t="shared" si="21"/>
        <v>1468.4</v>
      </c>
      <c r="I54" s="46">
        <f t="shared" si="22"/>
        <v>2202.6</v>
      </c>
      <c r="J54" s="46">
        <f t="shared" si="23"/>
        <v>5139.4000000000005</v>
      </c>
      <c r="K54" s="46">
        <f t="shared" si="24"/>
        <v>7342</v>
      </c>
      <c r="L54" s="46">
        <f t="shared" si="25"/>
        <v>2202.6</v>
      </c>
      <c r="M54" s="46">
        <f t="shared" si="26"/>
        <v>3671</v>
      </c>
      <c r="N54" s="46">
        <f t="shared" si="27"/>
        <v>3671</v>
      </c>
      <c r="O54" s="46">
        <f t="shared" si="28"/>
        <v>734.2</v>
      </c>
      <c r="P54" s="46">
        <f t="shared" si="29"/>
        <v>734.2</v>
      </c>
      <c r="Q54" s="46">
        <f t="shared" si="30"/>
        <v>734.2</v>
      </c>
      <c r="R54" s="46">
        <f t="shared" si="31"/>
        <v>3671</v>
      </c>
      <c r="S54" s="46">
        <f t="shared" si="32"/>
        <v>3671</v>
      </c>
      <c r="T54" s="46">
        <f t="shared" si="33"/>
        <v>3671</v>
      </c>
      <c r="U54" s="49">
        <v>73420</v>
      </c>
    </row>
    <row r="55" spans="1:21" x14ac:dyDescent="0.15">
      <c r="A55" s="45" t="s">
        <v>327</v>
      </c>
      <c r="B55" s="45" t="s">
        <v>278</v>
      </c>
      <c r="C55" s="12" t="s">
        <v>268</v>
      </c>
      <c r="D55" s="46">
        <f t="shared" si="17"/>
        <v>22026</v>
      </c>
      <c r="E55" s="46">
        <f t="shared" si="18"/>
        <v>1468.4</v>
      </c>
      <c r="F55" s="46">
        <f t="shared" si="19"/>
        <v>7342</v>
      </c>
      <c r="G55" s="46">
        <f t="shared" si="20"/>
        <v>3671</v>
      </c>
      <c r="H55" s="46">
        <f t="shared" si="21"/>
        <v>1468.4</v>
      </c>
      <c r="I55" s="46">
        <f t="shared" si="22"/>
        <v>2202.6</v>
      </c>
      <c r="J55" s="46">
        <f t="shared" si="23"/>
        <v>5139.4000000000005</v>
      </c>
      <c r="K55" s="46">
        <f t="shared" si="24"/>
        <v>7342</v>
      </c>
      <c r="L55" s="46">
        <f t="shared" si="25"/>
        <v>2202.6</v>
      </c>
      <c r="M55" s="46">
        <f t="shared" si="26"/>
        <v>3671</v>
      </c>
      <c r="N55" s="46">
        <f t="shared" si="27"/>
        <v>3671</v>
      </c>
      <c r="O55" s="46">
        <f t="shared" si="28"/>
        <v>734.2</v>
      </c>
      <c r="P55" s="46">
        <f t="shared" si="29"/>
        <v>734.2</v>
      </c>
      <c r="Q55" s="46">
        <f t="shared" si="30"/>
        <v>734.2</v>
      </c>
      <c r="R55" s="46">
        <f t="shared" si="31"/>
        <v>3671</v>
      </c>
      <c r="S55" s="46">
        <f t="shared" si="32"/>
        <v>3671</v>
      </c>
      <c r="T55" s="46">
        <f t="shared" si="33"/>
        <v>3671</v>
      </c>
      <c r="U55" s="49">
        <v>73420</v>
      </c>
    </row>
    <row r="56" spans="1:21" x14ac:dyDescent="0.15">
      <c r="A56" s="45" t="s">
        <v>328</v>
      </c>
      <c r="B56" s="45" t="s">
        <v>291</v>
      </c>
      <c r="C56" s="12" t="s">
        <v>292</v>
      </c>
      <c r="D56" s="46">
        <f t="shared" si="17"/>
        <v>6297.9</v>
      </c>
      <c r="E56" s="46">
        <f t="shared" si="18"/>
        <v>419.86</v>
      </c>
      <c r="F56" s="46">
        <f t="shared" si="19"/>
        <v>2099.3000000000002</v>
      </c>
      <c r="G56" s="46">
        <f t="shared" si="20"/>
        <v>1049.6500000000001</v>
      </c>
      <c r="H56" s="46">
        <f t="shared" si="21"/>
        <v>419.86</v>
      </c>
      <c r="I56" s="46">
        <f t="shared" si="22"/>
        <v>629.79</v>
      </c>
      <c r="J56" s="46">
        <f t="shared" si="23"/>
        <v>1469.5100000000002</v>
      </c>
      <c r="K56" s="46">
        <f t="shared" si="24"/>
        <v>2099.3000000000002</v>
      </c>
      <c r="L56" s="46">
        <f t="shared" si="25"/>
        <v>629.79</v>
      </c>
      <c r="M56" s="46">
        <f t="shared" si="26"/>
        <v>1049.6500000000001</v>
      </c>
      <c r="N56" s="46">
        <f t="shared" si="27"/>
        <v>1049.6500000000001</v>
      </c>
      <c r="O56" s="46">
        <f t="shared" si="28"/>
        <v>209.93</v>
      </c>
      <c r="P56" s="46">
        <f t="shared" si="29"/>
        <v>209.93</v>
      </c>
      <c r="Q56" s="46">
        <f t="shared" si="30"/>
        <v>209.93</v>
      </c>
      <c r="R56" s="46">
        <f t="shared" si="31"/>
        <v>1049.6500000000001</v>
      </c>
      <c r="S56" s="46">
        <f t="shared" si="32"/>
        <v>1049.6500000000001</v>
      </c>
      <c r="T56" s="46">
        <f t="shared" si="33"/>
        <v>1049.6500000000001</v>
      </c>
      <c r="U56" s="49">
        <v>20993</v>
      </c>
    </row>
    <row r="57" spans="1:21" x14ac:dyDescent="0.15">
      <c r="A57" s="45" t="s">
        <v>329</v>
      </c>
      <c r="B57" s="45" t="s">
        <v>291</v>
      </c>
      <c r="C57" s="12" t="s">
        <v>292</v>
      </c>
      <c r="D57" s="46">
        <f t="shared" si="17"/>
        <v>6297.9</v>
      </c>
      <c r="E57" s="46">
        <f t="shared" si="18"/>
        <v>419.86</v>
      </c>
      <c r="F57" s="46">
        <f t="shared" si="19"/>
        <v>2099.3000000000002</v>
      </c>
      <c r="G57" s="46">
        <f t="shared" si="20"/>
        <v>1049.6500000000001</v>
      </c>
      <c r="H57" s="46">
        <f t="shared" si="21"/>
        <v>419.86</v>
      </c>
      <c r="I57" s="46">
        <f t="shared" si="22"/>
        <v>629.79</v>
      </c>
      <c r="J57" s="46">
        <f t="shared" si="23"/>
        <v>1469.5100000000002</v>
      </c>
      <c r="K57" s="46">
        <f t="shared" si="24"/>
        <v>2099.3000000000002</v>
      </c>
      <c r="L57" s="46">
        <f t="shared" si="25"/>
        <v>629.79</v>
      </c>
      <c r="M57" s="46">
        <f t="shared" si="26"/>
        <v>1049.6500000000001</v>
      </c>
      <c r="N57" s="46">
        <f t="shared" si="27"/>
        <v>1049.6500000000001</v>
      </c>
      <c r="O57" s="46">
        <f t="shared" si="28"/>
        <v>209.93</v>
      </c>
      <c r="P57" s="46">
        <f t="shared" si="29"/>
        <v>209.93</v>
      </c>
      <c r="Q57" s="46">
        <f t="shared" si="30"/>
        <v>209.93</v>
      </c>
      <c r="R57" s="46">
        <f t="shared" si="31"/>
        <v>1049.6500000000001</v>
      </c>
      <c r="S57" s="46">
        <f t="shared" si="32"/>
        <v>1049.6500000000001</v>
      </c>
      <c r="T57" s="46">
        <f t="shared" si="33"/>
        <v>1049.6500000000001</v>
      </c>
      <c r="U57" s="49">
        <v>20993</v>
      </c>
    </row>
    <row r="58" spans="1:21" x14ac:dyDescent="0.15">
      <c r="A58" s="45" t="s">
        <v>330</v>
      </c>
      <c r="B58" s="45" t="s">
        <v>331</v>
      </c>
      <c r="C58" s="12" t="s">
        <v>268</v>
      </c>
      <c r="D58" s="46">
        <f t="shared" si="17"/>
        <v>8887.5</v>
      </c>
      <c r="E58" s="46">
        <f t="shared" si="18"/>
        <v>592.5</v>
      </c>
      <c r="F58" s="46">
        <f t="shared" si="19"/>
        <v>2962.5</v>
      </c>
      <c r="G58" s="46">
        <f t="shared" si="20"/>
        <v>1481.25</v>
      </c>
      <c r="H58" s="46">
        <f t="shared" si="21"/>
        <v>592.5</v>
      </c>
      <c r="I58" s="46">
        <f t="shared" si="22"/>
        <v>888.75</v>
      </c>
      <c r="J58" s="46">
        <f t="shared" si="23"/>
        <v>2073.75</v>
      </c>
      <c r="K58" s="46">
        <f t="shared" si="24"/>
        <v>2962.5</v>
      </c>
      <c r="L58" s="46">
        <f t="shared" si="25"/>
        <v>888.75</v>
      </c>
      <c r="M58" s="46">
        <f t="shared" si="26"/>
        <v>1481.25</v>
      </c>
      <c r="N58" s="46">
        <f t="shared" si="27"/>
        <v>1481.25</v>
      </c>
      <c r="O58" s="46">
        <f t="shared" si="28"/>
        <v>296.25</v>
      </c>
      <c r="P58" s="46">
        <f t="shared" si="29"/>
        <v>296.25</v>
      </c>
      <c r="Q58" s="46">
        <f t="shared" si="30"/>
        <v>296.25</v>
      </c>
      <c r="R58" s="46">
        <f t="shared" si="31"/>
        <v>1481.25</v>
      </c>
      <c r="S58" s="46">
        <f t="shared" si="32"/>
        <v>1481.25</v>
      </c>
      <c r="T58" s="46">
        <f t="shared" si="33"/>
        <v>1481.25</v>
      </c>
      <c r="U58" s="49">
        <v>29625</v>
      </c>
    </row>
    <row r="59" spans="1:21" x14ac:dyDescent="0.15">
      <c r="A59" s="45" t="s">
        <v>332</v>
      </c>
      <c r="B59" s="45" t="s">
        <v>331</v>
      </c>
      <c r="C59" s="12" t="s">
        <v>268</v>
      </c>
      <c r="D59" s="46">
        <f t="shared" si="17"/>
        <v>8887.5</v>
      </c>
      <c r="E59" s="46">
        <f t="shared" si="18"/>
        <v>592.5</v>
      </c>
      <c r="F59" s="46">
        <f t="shared" si="19"/>
        <v>2962.5</v>
      </c>
      <c r="G59" s="46">
        <f t="shared" si="20"/>
        <v>1481.25</v>
      </c>
      <c r="H59" s="46">
        <f t="shared" si="21"/>
        <v>592.5</v>
      </c>
      <c r="I59" s="46">
        <f t="shared" si="22"/>
        <v>888.75</v>
      </c>
      <c r="J59" s="46">
        <f t="shared" si="23"/>
        <v>2073.75</v>
      </c>
      <c r="K59" s="46">
        <f t="shared" si="24"/>
        <v>2962.5</v>
      </c>
      <c r="L59" s="46">
        <f t="shared" si="25"/>
        <v>888.75</v>
      </c>
      <c r="M59" s="46">
        <f t="shared" si="26"/>
        <v>1481.25</v>
      </c>
      <c r="N59" s="46">
        <f t="shared" si="27"/>
        <v>1481.25</v>
      </c>
      <c r="O59" s="46">
        <f t="shared" si="28"/>
        <v>296.25</v>
      </c>
      <c r="P59" s="46">
        <f t="shared" si="29"/>
        <v>296.25</v>
      </c>
      <c r="Q59" s="46">
        <f t="shared" si="30"/>
        <v>296.25</v>
      </c>
      <c r="R59" s="46">
        <f t="shared" si="31"/>
        <v>1481.25</v>
      </c>
      <c r="S59" s="46">
        <f t="shared" si="32"/>
        <v>1481.25</v>
      </c>
      <c r="T59" s="46">
        <f t="shared" si="33"/>
        <v>1481.25</v>
      </c>
      <c r="U59" s="49">
        <v>29625</v>
      </c>
    </row>
    <row r="60" spans="1:21" x14ac:dyDescent="0.15">
      <c r="A60" s="45" t="s">
        <v>333</v>
      </c>
      <c r="B60" s="45" t="s">
        <v>331</v>
      </c>
      <c r="C60" s="12" t="s">
        <v>268</v>
      </c>
      <c r="D60" s="46">
        <f t="shared" si="17"/>
        <v>8887.5</v>
      </c>
      <c r="E60" s="46">
        <f t="shared" si="18"/>
        <v>592.5</v>
      </c>
      <c r="F60" s="46">
        <f t="shared" si="19"/>
        <v>2962.5</v>
      </c>
      <c r="G60" s="46">
        <f t="shared" si="20"/>
        <v>1481.25</v>
      </c>
      <c r="H60" s="46">
        <f t="shared" si="21"/>
        <v>592.5</v>
      </c>
      <c r="I60" s="46">
        <f t="shared" si="22"/>
        <v>888.75</v>
      </c>
      <c r="J60" s="46">
        <f t="shared" si="23"/>
        <v>2073.75</v>
      </c>
      <c r="K60" s="46">
        <f t="shared" si="24"/>
        <v>2962.5</v>
      </c>
      <c r="L60" s="46">
        <f t="shared" si="25"/>
        <v>888.75</v>
      </c>
      <c r="M60" s="46">
        <f t="shared" si="26"/>
        <v>1481.25</v>
      </c>
      <c r="N60" s="46">
        <f t="shared" si="27"/>
        <v>1481.25</v>
      </c>
      <c r="O60" s="46">
        <f t="shared" si="28"/>
        <v>296.25</v>
      </c>
      <c r="P60" s="46">
        <f t="shared" si="29"/>
        <v>296.25</v>
      </c>
      <c r="Q60" s="46">
        <f t="shared" si="30"/>
        <v>296.25</v>
      </c>
      <c r="R60" s="46">
        <f t="shared" si="31"/>
        <v>1481.25</v>
      </c>
      <c r="S60" s="46">
        <f t="shared" si="32"/>
        <v>1481.25</v>
      </c>
      <c r="T60" s="46">
        <f t="shared" si="33"/>
        <v>1481.25</v>
      </c>
      <c r="U60" s="49">
        <v>29625</v>
      </c>
    </row>
    <row r="61" spans="1:21" x14ac:dyDescent="0.15">
      <c r="A61" s="45" t="s">
        <v>334</v>
      </c>
      <c r="B61" s="45" t="s">
        <v>331</v>
      </c>
      <c r="C61" s="12" t="s">
        <v>268</v>
      </c>
      <c r="D61" s="46">
        <f t="shared" si="17"/>
        <v>8887.5</v>
      </c>
      <c r="E61" s="46">
        <f t="shared" si="18"/>
        <v>592.5</v>
      </c>
      <c r="F61" s="46">
        <f t="shared" si="19"/>
        <v>2962.5</v>
      </c>
      <c r="G61" s="46">
        <f t="shared" si="20"/>
        <v>1481.25</v>
      </c>
      <c r="H61" s="46">
        <f t="shared" si="21"/>
        <v>592.5</v>
      </c>
      <c r="I61" s="46">
        <f t="shared" si="22"/>
        <v>888.75</v>
      </c>
      <c r="J61" s="46">
        <f t="shared" si="23"/>
        <v>2073.75</v>
      </c>
      <c r="K61" s="46">
        <f t="shared" si="24"/>
        <v>2962.5</v>
      </c>
      <c r="L61" s="46">
        <f t="shared" si="25"/>
        <v>888.75</v>
      </c>
      <c r="M61" s="46">
        <f t="shared" si="26"/>
        <v>1481.25</v>
      </c>
      <c r="N61" s="46">
        <f t="shared" si="27"/>
        <v>1481.25</v>
      </c>
      <c r="O61" s="46">
        <f t="shared" si="28"/>
        <v>296.25</v>
      </c>
      <c r="P61" s="46">
        <f t="shared" si="29"/>
        <v>296.25</v>
      </c>
      <c r="Q61" s="46">
        <f t="shared" si="30"/>
        <v>296.25</v>
      </c>
      <c r="R61" s="46">
        <f t="shared" si="31"/>
        <v>1481.25</v>
      </c>
      <c r="S61" s="46">
        <f t="shared" si="32"/>
        <v>1481.25</v>
      </c>
      <c r="T61" s="46">
        <f t="shared" si="33"/>
        <v>1481.25</v>
      </c>
      <c r="U61" s="49">
        <v>29625</v>
      </c>
    </row>
    <row r="62" spans="1:21" x14ac:dyDescent="0.15">
      <c r="A62" s="45" t="s">
        <v>335</v>
      </c>
      <c r="B62" s="45" t="s">
        <v>336</v>
      </c>
      <c r="C62" s="12" t="s">
        <v>123</v>
      </c>
      <c r="D62" s="46">
        <f t="shared" si="17"/>
        <v>31953</v>
      </c>
      <c r="E62" s="46">
        <f t="shared" si="18"/>
        <v>2130.1999999999998</v>
      </c>
      <c r="F62" s="46">
        <f t="shared" si="19"/>
        <v>10651</v>
      </c>
      <c r="G62" s="46">
        <f t="shared" si="20"/>
        <v>5325.5</v>
      </c>
      <c r="H62" s="46">
        <f t="shared" si="21"/>
        <v>2130.1999999999998</v>
      </c>
      <c r="I62" s="46">
        <f t="shared" si="22"/>
        <v>3195.2999999999997</v>
      </c>
      <c r="J62" s="46">
        <f t="shared" si="23"/>
        <v>7455.7000000000007</v>
      </c>
      <c r="K62" s="46">
        <f t="shared" si="24"/>
        <v>10651</v>
      </c>
      <c r="L62" s="46">
        <f t="shared" si="25"/>
        <v>3195.2999999999997</v>
      </c>
      <c r="M62" s="46">
        <f t="shared" si="26"/>
        <v>5325.5</v>
      </c>
      <c r="N62" s="46">
        <f t="shared" si="27"/>
        <v>5325.5</v>
      </c>
      <c r="O62" s="46">
        <f t="shared" si="28"/>
        <v>1065.0999999999999</v>
      </c>
      <c r="P62" s="46">
        <f t="shared" si="29"/>
        <v>1065.0999999999999</v>
      </c>
      <c r="Q62" s="46">
        <f t="shared" si="30"/>
        <v>1065.0999999999999</v>
      </c>
      <c r="R62" s="46">
        <f t="shared" si="31"/>
        <v>5325.5</v>
      </c>
      <c r="S62" s="46">
        <f t="shared" si="32"/>
        <v>5325.5</v>
      </c>
      <c r="T62" s="46">
        <f t="shared" si="33"/>
        <v>5325.5</v>
      </c>
      <c r="U62" s="49">
        <v>106510</v>
      </c>
    </row>
    <row r="63" spans="1:21" x14ac:dyDescent="0.15">
      <c r="A63" s="45" t="s">
        <v>337</v>
      </c>
      <c r="B63" s="45" t="s">
        <v>336</v>
      </c>
      <c r="C63" s="12" t="s">
        <v>123</v>
      </c>
      <c r="D63" s="46">
        <f t="shared" si="17"/>
        <v>31953</v>
      </c>
      <c r="E63" s="46">
        <f t="shared" si="18"/>
        <v>2130.1999999999998</v>
      </c>
      <c r="F63" s="46">
        <f t="shared" si="19"/>
        <v>10651</v>
      </c>
      <c r="G63" s="46">
        <f t="shared" si="20"/>
        <v>5325.5</v>
      </c>
      <c r="H63" s="46">
        <f t="shared" si="21"/>
        <v>2130.1999999999998</v>
      </c>
      <c r="I63" s="46">
        <f t="shared" si="22"/>
        <v>3195.2999999999997</v>
      </c>
      <c r="J63" s="46">
        <f t="shared" si="23"/>
        <v>7455.7000000000007</v>
      </c>
      <c r="K63" s="46">
        <f t="shared" si="24"/>
        <v>10651</v>
      </c>
      <c r="L63" s="46">
        <f t="shared" si="25"/>
        <v>3195.2999999999997</v>
      </c>
      <c r="M63" s="46">
        <f t="shared" si="26"/>
        <v>5325.5</v>
      </c>
      <c r="N63" s="46">
        <f t="shared" si="27"/>
        <v>5325.5</v>
      </c>
      <c r="O63" s="46">
        <f t="shared" si="28"/>
        <v>1065.0999999999999</v>
      </c>
      <c r="P63" s="46">
        <f t="shared" si="29"/>
        <v>1065.0999999999999</v>
      </c>
      <c r="Q63" s="46">
        <f t="shared" si="30"/>
        <v>1065.0999999999999</v>
      </c>
      <c r="R63" s="46">
        <f t="shared" si="31"/>
        <v>5325.5</v>
      </c>
      <c r="S63" s="46">
        <f t="shared" si="32"/>
        <v>5325.5</v>
      </c>
      <c r="T63" s="46">
        <f t="shared" si="33"/>
        <v>5325.5</v>
      </c>
      <c r="U63" s="49">
        <v>106510</v>
      </c>
    </row>
    <row r="64" spans="1:21" x14ac:dyDescent="0.2">
      <c r="A64" s="45" t="s">
        <v>338</v>
      </c>
      <c r="B64" s="47" t="s">
        <v>331</v>
      </c>
      <c r="C64" s="12" t="s">
        <v>292</v>
      </c>
      <c r="D64" s="46">
        <f t="shared" si="17"/>
        <v>8887.5</v>
      </c>
      <c r="E64" s="46">
        <f t="shared" si="18"/>
        <v>592.5</v>
      </c>
      <c r="F64" s="46">
        <f t="shared" si="19"/>
        <v>2962.5</v>
      </c>
      <c r="G64" s="46">
        <f t="shared" si="20"/>
        <v>1481.25</v>
      </c>
      <c r="H64" s="46">
        <f t="shared" si="21"/>
        <v>592.5</v>
      </c>
      <c r="I64" s="46">
        <f t="shared" si="22"/>
        <v>888.75</v>
      </c>
      <c r="J64" s="46">
        <f t="shared" si="23"/>
        <v>2073.75</v>
      </c>
      <c r="K64" s="46">
        <f t="shared" si="24"/>
        <v>2962.5</v>
      </c>
      <c r="L64" s="46">
        <f t="shared" si="25"/>
        <v>888.75</v>
      </c>
      <c r="M64" s="46">
        <f t="shared" si="26"/>
        <v>1481.25</v>
      </c>
      <c r="N64" s="46">
        <f t="shared" si="27"/>
        <v>1481.25</v>
      </c>
      <c r="O64" s="46">
        <f t="shared" si="28"/>
        <v>296.25</v>
      </c>
      <c r="P64" s="46">
        <f t="shared" si="29"/>
        <v>296.25</v>
      </c>
      <c r="Q64" s="46">
        <f t="shared" si="30"/>
        <v>296.25</v>
      </c>
      <c r="R64" s="46">
        <f t="shared" si="31"/>
        <v>1481.25</v>
      </c>
      <c r="S64" s="46">
        <f t="shared" si="32"/>
        <v>1481.25</v>
      </c>
      <c r="T64" s="46">
        <f t="shared" si="33"/>
        <v>1481.25</v>
      </c>
      <c r="U64" s="49">
        <v>29625</v>
      </c>
    </row>
    <row r="65" spans="1:21" x14ac:dyDescent="0.2">
      <c r="A65" s="45" t="s">
        <v>339</v>
      </c>
      <c r="B65" s="47" t="s">
        <v>284</v>
      </c>
      <c r="C65" s="12" t="s">
        <v>292</v>
      </c>
      <c r="D65" s="46">
        <f t="shared" si="17"/>
        <v>3471</v>
      </c>
      <c r="E65" s="46">
        <f t="shared" si="18"/>
        <v>231.4</v>
      </c>
      <c r="F65" s="46">
        <f t="shared" si="19"/>
        <v>1157</v>
      </c>
      <c r="G65" s="46">
        <f t="shared" si="20"/>
        <v>578.5</v>
      </c>
      <c r="H65" s="46">
        <f t="shared" si="21"/>
        <v>231.4</v>
      </c>
      <c r="I65" s="46">
        <f t="shared" si="22"/>
        <v>347.09999999999997</v>
      </c>
      <c r="J65" s="46">
        <f t="shared" si="23"/>
        <v>809.90000000000009</v>
      </c>
      <c r="K65" s="46">
        <f t="shared" si="24"/>
        <v>1157</v>
      </c>
      <c r="L65" s="46">
        <f t="shared" si="25"/>
        <v>347.09999999999997</v>
      </c>
      <c r="M65" s="46">
        <f t="shared" si="26"/>
        <v>578.5</v>
      </c>
      <c r="N65" s="46">
        <f t="shared" si="27"/>
        <v>578.5</v>
      </c>
      <c r="O65" s="46">
        <f t="shared" si="28"/>
        <v>115.7</v>
      </c>
      <c r="P65" s="46">
        <f t="shared" si="29"/>
        <v>115.7</v>
      </c>
      <c r="Q65" s="46">
        <f t="shared" si="30"/>
        <v>115.7</v>
      </c>
      <c r="R65" s="46">
        <f t="shared" si="31"/>
        <v>578.5</v>
      </c>
      <c r="S65" s="46">
        <f t="shared" si="32"/>
        <v>578.5</v>
      </c>
      <c r="T65" s="46">
        <f t="shared" si="33"/>
        <v>578.5</v>
      </c>
      <c r="U65" s="49">
        <v>11570</v>
      </c>
    </row>
    <row r="66" spans="1:21" x14ac:dyDescent="0.2">
      <c r="A66" s="45" t="s">
        <v>340</v>
      </c>
      <c r="B66" s="47" t="s">
        <v>284</v>
      </c>
      <c r="C66" s="12" t="s">
        <v>292</v>
      </c>
      <c r="D66" s="46">
        <f t="shared" si="17"/>
        <v>3471</v>
      </c>
      <c r="E66" s="46">
        <f t="shared" si="18"/>
        <v>231.4</v>
      </c>
      <c r="F66" s="46">
        <f t="shared" si="19"/>
        <v>1157</v>
      </c>
      <c r="G66" s="46">
        <f t="shared" si="20"/>
        <v>578.5</v>
      </c>
      <c r="H66" s="46">
        <f t="shared" si="21"/>
        <v>231.4</v>
      </c>
      <c r="I66" s="46">
        <f t="shared" si="22"/>
        <v>347.09999999999997</v>
      </c>
      <c r="J66" s="46">
        <f t="shared" si="23"/>
        <v>809.90000000000009</v>
      </c>
      <c r="K66" s="46">
        <f t="shared" si="24"/>
        <v>1157</v>
      </c>
      <c r="L66" s="46">
        <f t="shared" si="25"/>
        <v>347.09999999999997</v>
      </c>
      <c r="M66" s="46">
        <f t="shared" si="26"/>
        <v>578.5</v>
      </c>
      <c r="N66" s="46">
        <f t="shared" si="27"/>
        <v>578.5</v>
      </c>
      <c r="O66" s="46">
        <f t="shared" si="28"/>
        <v>115.7</v>
      </c>
      <c r="P66" s="46">
        <f t="shared" si="29"/>
        <v>115.7</v>
      </c>
      <c r="Q66" s="46">
        <f t="shared" si="30"/>
        <v>115.7</v>
      </c>
      <c r="R66" s="46">
        <f t="shared" si="31"/>
        <v>578.5</v>
      </c>
      <c r="S66" s="46">
        <f t="shared" si="32"/>
        <v>578.5</v>
      </c>
      <c r="T66" s="46">
        <f t="shared" si="33"/>
        <v>578.5</v>
      </c>
      <c r="U66" s="49">
        <v>11570</v>
      </c>
    </row>
    <row r="67" spans="1:21" x14ac:dyDescent="0.2">
      <c r="A67" s="45" t="s">
        <v>341</v>
      </c>
      <c r="B67" s="47" t="s">
        <v>284</v>
      </c>
      <c r="C67" s="12" t="s">
        <v>292</v>
      </c>
      <c r="D67" s="46">
        <f t="shared" si="17"/>
        <v>3471</v>
      </c>
      <c r="E67" s="46">
        <f t="shared" si="18"/>
        <v>231.4</v>
      </c>
      <c r="F67" s="46">
        <f t="shared" si="19"/>
        <v>1157</v>
      </c>
      <c r="G67" s="46">
        <f t="shared" si="20"/>
        <v>578.5</v>
      </c>
      <c r="H67" s="46">
        <f t="shared" si="21"/>
        <v>231.4</v>
      </c>
      <c r="I67" s="46">
        <f t="shared" si="22"/>
        <v>347.09999999999997</v>
      </c>
      <c r="J67" s="46">
        <f t="shared" si="23"/>
        <v>809.90000000000009</v>
      </c>
      <c r="K67" s="46">
        <f t="shared" si="24"/>
        <v>1157</v>
      </c>
      <c r="L67" s="46">
        <f t="shared" si="25"/>
        <v>347.09999999999997</v>
      </c>
      <c r="M67" s="46">
        <f t="shared" si="26"/>
        <v>578.5</v>
      </c>
      <c r="N67" s="46">
        <f t="shared" si="27"/>
        <v>578.5</v>
      </c>
      <c r="O67" s="46">
        <f t="shared" si="28"/>
        <v>115.7</v>
      </c>
      <c r="P67" s="46">
        <f t="shared" si="29"/>
        <v>115.7</v>
      </c>
      <c r="Q67" s="46">
        <f t="shared" si="30"/>
        <v>115.7</v>
      </c>
      <c r="R67" s="46">
        <f t="shared" si="31"/>
        <v>578.5</v>
      </c>
      <c r="S67" s="46">
        <f t="shared" si="32"/>
        <v>578.5</v>
      </c>
      <c r="T67" s="46">
        <f t="shared" si="33"/>
        <v>578.5</v>
      </c>
      <c r="U67" s="49">
        <v>11570</v>
      </c>
    </row>
    <row r="68" spans="1:21" x14ac:dyDescent="0.2">
      <c r="A68" s="45" t="s">
        <v>342</v>
      </c>
      <c r="B68" s="47" t="s">
        <v>284</v>
      </c>
      <c r="C68" s="12" t="s">
        <v>292</v>
      </c>
      <c r="D68" s="46">
        <f t="shared" si="17"/>
        <v>3471</v>
      </c>
      <c r="E68" s="46">
        <f t="shared" si="18"/>
        <v>231.4</v>
      </c>
      <c r="F68" s="46">
        <f t="shared" si="19"/>
        <v>1157</v>
      </c>
      <c r="G68" s="46">
        <f t="shared" si="20"/>
        <v>578.5</v>
      </c>
      <c r="H68" s="46">
        <f t="shared" si="21"/>
        <v>231.4</v>
      </c>
      <c r="I68" s="46">
        <f t="shared" si="22"/>
        <v>347.09999999999997</v>
      </c>
      <c r="J68" s="46">
        <f t="shared" si="23"/>
        <v>809.90000000000009</v>
      </c>
      <c r="K68" s="46">
        <f t="shared" si="24"/>
        <v>1157</v>
      </c>
      <c r="L68" s="46">
        <f t="shared" si="25"/>
        <v>347.09999999999997</v>
      </c>
      <c r="M68" s="46">
        <f t="shared" si="26"/>
        <v>578.5</v>
      </c>
      <c r="N68" s="46">
        <f t="shared" si="27"/>
        <v>578.5</v>
      </c>
      <c r="O68" s="46">
        <f t="shared" si="28"/>
        <v>115.7</v>
      </c>
      <c r="P68" s="46">
        <f t="shared" si="29"/>
        <v>115.7</v>
      </c>
      <c r="Q68" s="46">
        <f t="shared" si="30"/>
        <v>115.7</v>
      </c>
      <c r="R68" s="46">
        <f t="shared" si="31"/>
        <v>578.5</v>
      </c>
      <c r="S68" s="46">
        <f t="shared" si="32"/>
        <v>578.5</v>
      </c>
      <c r="T68" s="46">
        <f t="shared" si="33"/>
        <v>578.5</v>
      </c>
      <c r="U68" s="49">
        <v>11570</v>
      </c>
    </row>
    <row r="69" spans="1:21" x14ac:dyDescent="0.2">
      <c r="A69" s="45" t="s">
        <v>343</v>
      </c>
      <c r="B69" s="47" t="s">
        <v>284</v>
      </c>
      <c r="C69" s="12" t="s">
        <v>292</v>
      </c>
      <c r="D69" s="46">
        <f t="shared" si="17"/>
        <v>3471</v>
      </c>
      <c r="E69" s="46">
        <f t="shared" si="18"/>
        <v>231.4</v>
      </c>
      <c r="F69" s="46">
        <f t="shared" si="19"/>
        <v>1157</v>
      </c>
      <c r="G69" s="46">
        <f t="shared" si="20"/>
        <v>578.5</v>
      </c>
      <c r="H69" s="46">
        <f t="shared" si="21"/>
        <v>231.4</v>
      </c>
      <c r="I69" s="46">
        <f t="shared" si="22"/>
        <v>347.09999999999997</v>
      </c>
      <c r="J69" s="46">
        <f t="shared" si="23"/>
        <v>809.90000000000009</v>
      </c>
      <c r="K69" s="46">
        <f t="shared" si="24"/>
        <v>1157</v>
      </c>
      <c r="L69" s="46">
        <f t="shared" si="25"/>
        <v>347.09999999999997</v>
      </c>
      <c r="M69" s="46">
        <f t="shared" si="26"/>
        <v>578.5</v>
      </c>
      <c r="N69" s="46">
        <f t="shared" si="27"/>
        <v>578.5</v>
      </c>
      <c r="O69" s="46">
        <f t="shared" si="28"/>
        <v>115.7</v>
      </c>
      <c r="P69" s="46">
        <f t="shared" si="29"/>
        <v>115.7</v>
      </c>
      <c r="Q69" s="46">
        <f t="shared" si="30"/>
        <v>115.7</v>
      </c>
      <c r="R69" s="46">
        <f t="shared" si="31"/>
        <v>578.5</v>
      </c>
      <c r="S69" s="46">
        <f t="shared" si="32"/>
        <v>578.5</v>
      </c>
      <c r="T69" s="46">
        <f t="shared" si="33"/>
        <v>578.5</v>
      </c>
      <c r="U69" s="49">
        <v>11570</v>
      </c>
    </row>
    <row r="70" spans="1:21" x14ac:dyDescent="0.2">
      <c r="A70" s="45" t="s">
        <v>344</v>
      </c>
      <c r="B70" s="47" t="s">
        <v>284</v>
      </c>
      <c r="C70" s="12" t="s">
        <v>292</v>
      </c>
      <c r="D70" s="46">
        <f t="shared" ref="D70:D115" si="34">U70*0.3</f>
        <v>3471</v>
      </c>
      <c r="E70" s="46">
        <f t="shared" ref="E70:E115" si="35">U70*0.02</f>
        <v>231.4</v>
      </c>
      <c r="F70" s="46">
        <f t="shared" ref="F70:F115" si="36">U70*0.1</f>
        <v>1157</v>
      </c>
      <c r="G70" s="46">
        <f t="shared" ref="G70:G115" si="37">U70*0.05</f>
        <v>578.5</v>
      </c>
      <c r="H70" s="46">
        <f t="shared" ref="H70:H115" si="38">U70*0.02</f>
        <v>231.4</v>
      </c>
      <c r="I70" s="46">
        <f t="shared" ref="I70:I115" si="39">U70*0.03</f>
        <v>347.09999999999997</v>
      </c>
      <c r="J70" s="46">
        <f t="shared" ref="J70:J115" si="40">U70*0.07</f>
        <v>809.90000000000009</v>
      </c>
      <c r="K70" s="46">
        <f t="shared" ref="K70:K115" si="41">U70*0.1</f>
        <v>1157</v>
      </c>
      <c r="L70" s="46">
        <f t="shared" ref="L70:L115" si="42">U70*0.03</f>
        <v>347.09999999999997</v>
      </c>
      <c r="M70" s="46">
        <f t="shared" ref="M70:M115" si="43">U70*0.05</f>
        <v>578.5</v>
      </c>
      <c r="N70" s="46">
        <f t="shared" ref="N70:N115" si="44">U70*0.05</f>
        <v>578.5</v>
      </c>
      <c r="O70" s="46">
        <f t="shared" ref="O70:O115" si="45">U70*0.01</f>
        <v>115.7</v>
      </c>
      <c r="P70" s="46">
        <f t="shared" ref="P70:P115" si="46">U70*0.01</f>
        <v>115.7</v>
      </c>
      <c r="Q70" s="46">
        <f t="shared" ref="Q70:Q115" si="47">U70*0.01</f>
        <v>115.7</v>
      </c>
      <c r="R70" s="46">
        <f t="shared" ref="R70:R115" si="48">U70*0.05</f>
        <v>578.5</v>
      </c>
      <c r="S70" s="46">
        <f t="shared" ref="S70:S115" si="49">U70*0.05</f>
        <v>578.5</v>
      </c>
      <c r="T70" s="46">
        <f t="shared" ref="T70:T115" si="50">U70*0.05</f>
        <v>578.5</v>
      </c>
      <c r="U70" s="49">
        <v>11570</v>
      </c>
    </row>
    <row r="71" spans="1:21" x14ac:dyDescent="0.2">
      <c r="A71" s="45" t="s">
        <v>345</v>
      </c>
      <c r="B71" s="47" t="s">
        <v>284</v>
      </c>
      <c r="C71" s="12" t="s">
        <v>292</v>
      </c>
      <c r="D71" s="46">
        <f t="shared" si="34"/>
        <v>3471</v>
      </c>
      <c r="E71" s="46">
        <f t="shared" si="35"/>
        <v>231.4</v>
      </c>
      <c r="F71" s="46">
        <f t="shared" si="36"/>
        <v>1157</v>
      </c>
      <c r="G71" s="46">
        <f t="shared" si="37"/>
        <v>578.5</v>
      </c>
      <c r="H71" s="46">
        <f t="shared" si="38"/>
        <v>231.4</v>
      </c>
      <c r="I71" s="46">
        <f t="shared" si="39"/>
        <v>347.09999999999997</v>
      </c>
      <c r="J71" s="46">
        <f t="shared" si="40"/>
        <v>809.90000000000009</v>
      </c>
      <c r="K71" s="46">
        <f t="shared" si="41"/>
        <v>1157</v>
      </c>
      <c r="L71" s="46">
        <f t="shared" si="42"/>
        <v>347.09999999999997</v>
      </c>
      <c r="M71" s="46">
        <f t="shared" si="43"/>
        <v>578.5</v>
      </c>
      <c r="N71" s="46">
        <f t="shared" si="44"/>
        <v>578.5</v>
      </c>
      <c r="O71" s="46">
        <f t="shared" si="45"/>
        <v>115.7</v>
      </c>
      <c r="P71" s="46">
        <f t="shared" si="46"/>
        <v>115.7</v>
      </c>
      <c r="Q71" s="46">
        <f t="shared" si="47"/>
        <v>115.7</v>
      </c>
      <c r="R71" s="46">
        <f t="shared" si="48"/>
        <v>578.5</v>
      </c>
      <c r="S71" s="46">
        <f t="shared" si="49"/>
        <v>578.5</v>
      </c>
      <c r="T71" s="46">
        <f t="shared" si="50"/>
        <v>578.5</v>
      </c>
      <c r="U71" s="49">
        <v>11570</v>
      </c>
    </row>
    <row r="72" spans="1:21" x14ac:dyDescent="0.2">
      <c r="A72" s="45" t="s">
        <v>346</v>
      </c>
      <c r="B72" s="47" t="s">
        <v>284</v>
      </c>
      <c r="C72" s="12" t="s">
        <v>292</v>
      </c>
      <c r="D72" s="46">
        <f t="shared" si="34"/>
        <v>3471</v>
      </c>
      <c r="E72" s="46">
        <f t="shared" si="35"/>
        <v>231.4</v>
      </c>
      <c r="F72" s="46">
        <f t="shared" si="36"/>
        <v>1157</v>
      </c>
      <c r="G72" s="46">
        <f t="shared" si="37"/>
        <v>578.5</v>
      </c>
      <c r="H72" s="46">
        <f t="shared" si="38"/>
        <v>231.4</v>
      </c>
      <c r="I72" s="46">
        <f t="shared" si="39"/>
        <v>347.09999999999997</v>
      </c>
      <c r="J72" s="46">
        <f t="shared" si="40"/>
        <v>809.90000000000009</v>
      </c>
      <c r="K72" s="46">
        <f t="shared" si="41"/>
        <v>1157</v>
      </c>
      <c r="L72" s="46">
        <f t="shared" si="42"/>
        <v>347.09999999999997</v>
      </c>
      <c r="M72" s="46">
        <f t="shared" si="43"/>
        <v>578.5</v>
      </c>
      <c r="N72" s="46">
        <f t="shared" si="44"/>
        <v>578.5</v>
      </c>
      <c r="O72" s="46">
        <f t="shared" si="45"/>
        <v>115.7</v>
      </c>
      <c r="P72" s="46">
        <f t="shared" si="46"/>
        <v>115.7</v>
      </c>
      <c r="Q72" s="46">
        <f t="shared" si="47"/>
        <v>115.7</v>
      </c>
      <c r="R72" s="46">
        <f t="shared" si="48"/>
        <v>578.5</v>
      </c>
      <c r="S72" s="46">
        <f t="shared" si="49"/>
        <v>578.5</v>
      </c>
      <c r="T72" s="46">
        <f t="shared" si="50"/>
        <v>578.5</v>
      </c>
      <c r="U72" s="49">
        <v>11570</v>
      </c>
    </row>
    <row r="73" spans="1:21" x14ac:dyDescent="0.2">
      <c r="A73" s="45" t="s">
        <v>347</v>
      </c>
      <c r="B73" s="47" t="s">
        <v>284</v>
      </c>
      <c r="C73" s="12" t="s">
        <v>292</v>
      </c>
      <c r="D73" s="46">
        <f t="shared" si="34"/>
        <v>3471</v>
      </c>
      <c r="E73" s="46">
        <f t="shared" si="35"/>
        <v>231.4</v>
      </c>
      <c r="F73" s="46">
        <f t="shared" si="36"/>
        <v>1157</v>
      </c>
      <c r="G73" s="46">
        <f t="shared" si="37"/>
        <v>578.5</v>
      </c>
      <c r="H73" s="46">
        <f t="shared" si="38"/>
        <v>231.4</v>
      </c>
      <c r="I73" s="46">
        <f t="shared" si="39"/>
        <v>347.09999999999997</v>
      </c>
      <c r="J73" s="46">
        <f t="shared" si="40"/>
        <v>809.90000000000009</v>
      </c>
      <c r="K73" s="46">
        <f t="shared" si="41"/>
        <v>1157</v>
      </c>
      <c r="L73" s="46">
        <f t="shared" si="42"/>
        <v>347.09999999999997</v>
      </c>
      <c r="M73" s="46">
        <f t="shared" si="43"/>
        <v>578.5</v>
      </c>
      <c r="N73" s="46">
        <f t="shared" si="44"/>
        <v>578.5</v>
      </c>
      <c r="O73" s="46">
        <f t="shared" si="45"/>
        <v>115.7</v>
      </c>
      <c r="P73" s="46">
        <f t="shared" si="46"/>
        <v>115.7</v>
      </c>
      <c r="Q73" s="46">
        <f t="shared" si="47"/>
        <v>115.7</v>
      </c>
      <c r="R73" s="46">
        <f t="shared" si="48"/>
        <v>578.5</v>
      </c>
      <c r="S73" s="46">
        <f t="shared" si="49"/>
        <v>578.5</v>
      </c>
      <c r="T73" s="46">
        <f t="shared" si="50"/>
        <v>578.5</v>
      </c>
      <c r="U73" s="49">
        <v>11570</v>
      </c>
    </row>
    <row r="74" spans="1:21" x14ac:dyDescent="0.15">
      <c r="A74" s="45" t="s">
        <v>348</v>
      </c>
      <c r="B74" s="50" t="s">
        <v>291</v>
      </c>
      <c r="C74" s="12" t="s">
        <v>292</v>
      </c>
      <c r="D74" s="46">
        <f t="shared" si="34"/>
        <v>6297.9</v>
      </c>
      <c r="E74" s="46">
        <f t="shared" si="35"/>
        <v>419.86</v>
      </c>
      <c r="F74" s="46">
        <f t="shared" si="36"/>
        <v>2099.3000000000002</v>
      </c>
      <c r="G74" s="46">
        <f t="shared" si="37"/>
        <v>1049.6500000000001</v>
      </c>
      <c r="H74" s="46">
        <f t="shared" si="38"/>
        <v>419.86</v>
      </c>
      <c r="I74" s="46">
        <f t="shared" si="39"/>
        <v>629.79</v>
      </c>
      <c r="J74" s="46">
        <f t="shared" si="40"/>
        <v>1469.5100000000002</v>
      </c>
      <c r="K74" s="46">
        <f t="shared" si="41"/>
        <v>2099.3000000000002</v>
      </c>
      <c r="L74" s="46">
        <f t="shared" si="42"/>
        <v>629.79</v>
      </c>
      <c r="M74" s="46">
        <f t="shared" si="43"/>
        <v>1049.6500000000001</v>
      </c>
      <c r="N74" s="46">
        <f t="shared" si="44"/>
        <v>1049.6500000000001</v>
      </c>
      <c r="O74" s="46">
        <f t="shared" si="45"/>
        <v>209.93</v>
      </c>
      <c r="P74" s="46">
        <f t="shared" si="46"/>
        <v>209.93</v>
      </c>
      <c r="Q74" s="46">
        <f t="shared" si="47"/>
        <v>209.93</v>
      </c>
      <c r="R74" s="46">
        <f t="shared" si="48"/>
        <v>1049.6500000000001</v>
      </c>
      <c r="S74" s="46">
        <f t="shared" si="49"/>
        <v>1049.6500000000001</v>
      </c>
      <c r="T74" s="46">
        <f t="shared" si="50"/>
        <v>1049.6500000000001</v>
      </c>
      <c r="U74" s="49">
        <v>20993</v>
      </c>
    </row>
    <row r="75" spans="1:21" x14ac:dyDescent="0.15">
      <c r="A75" s="45" t="s">
        <v>349</v>
      </c>
      <c r="B75" s="50" t="s">
        <v>291</v>
      </c>
      <c r="C75" s="12" t="s">
        <v>292</v>
      </c>
      <c r="D75" s="46">
        <f t="shared" si="34"/>
        <v>6297.9</v>
      </c>
      <c r="E75" s="46">
        <f t="shared" si="35"/>
        <v>419.86</v>
      </c>
      <c r="F75" s="46">
        <f t="shared" si="36"/>
        <v>2099.3000000000002</v>
      </c>
      <c r="G75" s="46">
        <f t="shared" si="37"/>
        <v>1049.6500000000001</v>
      </c>
      <c r="H75" s="46">
        <f t="shared" si="38"/>
        <v>419.86</v>
      </c>
      <c r="I75" s="46">
        <f t="shared" si="39"/>
        <v>629.79</v>
      </c>
      <c r="J75" s="46">
        <f t="shared" si="40"/>
        <v>1469.5100000000002</v>
      </c>
      <c r="K75" s="46">
        <f t="shared" si="41"/>
        <v>2099.3000000000002</v>
      </c>
      <c r="L75" s="46">
        <f t="shared" si="42"/>
        <v>629.79</v>
      </c>
      <c r="M75" s="46">
        <f t="shared" si="43"/>
        <v>1049.6500000000001</v>
      </c>
      <c r="N75" s="46">
        <f t="shared" si="44"/>
        <v>1049.6500000000001</v>
      </c>
      <c r="O75" s="46">
        <f t="shared" si="45"/>
        <v>209.93</v>
      </c>
      <c r="P75" s="46">
        <f t="shared" si="46"/>
        <v>209.93</v>
      </c>
      <c r="Q75" s="46">
        <f t="shared" si="47"/>
        <v>209.93</v>
      </c>
      <c r="R75" s="46">
        <f t="shared" si="48"/>
        <v>1049.6500000000001</v>
      </c>
      <c r="S75" s="46">
        <f t="shared" si="49"/>
        <v>1049.6500000000001</v>
      </c>
      <c r="T75" s="46">
        <f t="shared" si="50"/>
        <v>1049.6500000000001</v>
      </c>
      <c r="U75" s="49">
        <v>20993</v>
      </c>
    </row>
    <row r="76" spans="1:21" x14ac:dyDescent="0.15">
      <c r="A76" s="45" t="s">
        <v>350</v>
      </c>
      <c r="B76" s="45" t="s">
        <v>351</v>
      </c>
      <c r="C76" s="45" t="s">
        <v>268</v>
      </c>
      <c r="D76" s="46">
        <f t="shared" si="34"/>
        <v>7774.5</v>
      </c>
      <c r="E76" s="46">
        <f t="shared" si="35"/>
        <v>518.29999999999995</v>
      </c>
      <c r="F76" s="46">
        <f t="shared" si="36"/>
        <v>2591.5</v>
      </c>
      <c r="G76" s="46">
        <f t="shared" si="37"/>
        <v>1295.75</v>
      </c>
      <c r="H76" s="46">
        <f t="shared" si="38"/>
        <v>518.29999999999995</v>
      </c>
      <c r="I76" s="46">
        <f t="shared" si="39"/>
        <v>777.44999999999993</v>
      </c>
      <c r="J76" s="46">
        <f t="shared" si="40"/>
        <v>1814.0500000000002</v>
      </c>
      <c r="K76" s="46">
        <f t="shared" si="41"/>
        <v>2591.5</v>
      </c>
      <c r="L76" s="46">
        <f t="shared" si="42"/>
        <v>777.44999999999993</v>
      </c>
      <c r="M76" s="46">
        <f t="shared" si="43"/>
        <v>1295.75</v>
      </c>
      <c r="N76" s="46">
        <f t="shared" si="44"/>
        <v>1295.75</v>
      </c>
      <c r="O76" s="46">
        <f t="shared" si="45"/>
        <v>259.14999999999998</v>
      </c>
      <c r="P76" s="46">
        <f t="shared" si="46"/>
        <v>259.14999999999998</v>
      </c>
      <c r="Q76" s="46">
        <f t="shared" si="47"/>
        <v>259.14999999999998</v>
      </c>
      <c r="R76" s="46">
        <f t="shared" si="48"/>
        <v>1295.75</v>
      </c>
      <c r="S76" s="46">
        <f t="shared" si="49"/>
        <v>1295.75</v>
      </c>
      <c r="T76" s="46">
        <f t="shared" si="50"/>
        <v>1295.75</v>
      </c>
      <c r="U76" s="49">
        <v>25915</v>
      </c>
    </row>
    <row r="77" spans="1:21" x14ac:dyDescent="0.15">
      <c r="A77" s="45" t="s">
        <v>352</v>
      </c>
      <c r="B77" s="45" t="s">
        <v>351</v>
      </c>
      <c r="C77" s="45" t="s">
        <v>268</v>
      </c>
      <c r="D77" s="46">
        <f t="shared" si="34"/>
        <v>7774.5</v>
      </c>
      <c r="E77" s="46">
        <f t="shared" si="35"/>
        <v>518.29999999999995</v>
      </c>
      <c r="F77" s="46">
        <f t="shared" si="36"/>
        <v>2591.5</v>
      </c>
      <c r="G77" s="46">
        <f t="shared" si="37"/>
        <v>1295.75</v>
      </c>
      <c r="H77" s="46">
        <f t="shared" si="38"/>
        <v>518.29999999999995</v>
      </c>
      <c r="I77" s="46">
        <f t="shared" si="39"/>
        <v>777.44999999999993</v>
      </c>
      <c r="J77" s="46">
        <f t="shared" si="40"/>
        <v>1814.0500000000002</v>
      </c>
      <c r="K77" s="46">
        <f t="shared" si="41"/>
        <v>2591.5</v>
      </c>
      <c r="L77" s="46">
        <f t="shared" si="42"/>
        <v>777.44999999999993</v>
      </c>
      <c r="M77" s="46">
        <f t="shared" si="43"/>
        <v>1295.75</v>
      </c>
      <c r="N77" s="46">
        <f t="shared" si="44"/>
        <v>1295.75</v>
      </c>
      <c r="O77" s="46">
        <f t="shared" si="45"/>
        <v>259.14999999999998</v>
      </c>
      <c r="P77" s="46">
        <f t="shared" si="46"/>
        <v>259.14999999999998</v>
      </c>
      <c r="Q77" s="46">
        <f t="shared" si="47"/>
        <v>259.14999999999998</v>
      </c>
      <c r="R77" s="46">
        <f t="shared" si="48"/>
        <v>1295.75</v>
      </c>
      <c r="S77" s="46">
        <f t="shared" si="49"/>
        <v>1295.75</v>
      </c>
      <c r="T77" s="46">
        <f t="shared" si="50"/>
        <v>1295.75</v>
      </c>
      <c r="U77" s="49">
        <v>25915</v>
      </c>
    </row>
    <row r="78" spans="1:21" x14ac:dyDescent="0.15">
      <c r="A78" s="45" t="s">
        <v>353</v>
      </c>
      <c r="B78" s="45" t="s">
        <v>351</v>
      </c>
      <c r="C78" s="45" t="s">
        <v>268</v>
      </c>
      <c r="D78" s="46">
        <f t="shared" si="34"/>
        <v>7774.5</v>
      </c>
      <c r="E78" s="46">
        <f t="shared" si="35"/>
        <v>518.29999999999995</v>
      </c>
      <c r="F78" s="46">
        <f t="shared" si="36"/>
        <v>2591.5</v>
      </c>
      <c r="G78" s="46">
        <f t="shared" si="37"/>
        <v>1295.75</v>
      </c>
      <c r="H78" s="46">
        <f t="shared" si="38"/>
        <v>518.29999999999995</v>
      </c>
      <c r="I78" s="46">
        <f t="shared" si="39"/>
        <v>777.44999999999993</v>
      </c>
      <c r="J78" s="46">
        <f t="shared" si="40"/>
        <v>1814.0500000000002</v>
      </c>
      <c r="K78" s="46">
        <f t="shared" si="41"/>
        <v>2591.5</v>
      </c>
      <c r="L78" s="46">
        <f t="shared" si="42"/>
        <v>777.44999999999993</v>
      </c>
      <c r="M78" s="46">
        <f t="shared" si="43"/>
        <v>1295.75</v>
      </c>
      <c r="N78" s="46">
        <f t="shared" si="44"/>
        <v>1295.75</v>
      </c>
      <c r="O78" s="46">
        <f t="shared" si="45"/>
        <v>259.14999999999998</v>
      </c>
      <c r="P78" s="46">
        <f t="shared" si="46"/>
        <v>259.14999999999998</v>
      </c>
      <c r="Q78" s="46">
        <f t="shared" si="47"/>
        <v>259.14999999999998</v>
      </c>
      <c r="R78" s="46">
        <f t="shared" si="48"/>
        <v>1295.75</v>
      </c>
      <c r="S78" s="46">
        <f t="shared" si="49"/>
        <v>1295.75</v>
      </c>
      <c r="T78" s="46">
        <f t="shared" si="50"/>
        <v>1295.75</v>
      </c>
      <c r="U78" s="49">
        <v>25915</v>
      </c>
    </row>
    <row r="79" spans="1:21" x14ac:dyDescent="0.15">
      <c r="A79" s="45" t="s">
        <v>354</v>
      </c>
      <c r="B79" s="45" t="s">
        <v>355</v>
      </c>
      <c r="C79" s="45" t="s">
        <v>268</v>
      </c>
      <c r="D79" s="46">
        <f t="shared" si="34"/>
        <v>7774.5</v>
      </c>
      <c r="E79" s="46">
        <f t="shared" si="35"/>
        <v>518.29999999999995</v>
      </c>
      <c r="F79" s="46">
        <f t="shared" si="36"/>
        <v>2591.5</v>
      </c>
      <c r="G79" s="46">
        <f t="shared" si="37"/>
        <v>1295.75</v>
      </c>
      <c r="H79" s="46">
        <f t="shared" si="38"/>
        <v>518.29999999999995</v>
      </c>
      <c r="I79" s="46">
        <f t="shared" si="39"/>
        <v>777.44999999999993</v>
      </c>
      <c r="J79" s="46">
        <f t="shared" si="40"/>
        <v>1814.0500000000002</v>
      </c>
      <c r="K79" s="46">
        <f t="shared" si="41"/>
        <v>2591.5</v>
      </c>
      <c r="L79" s="46">
        <f t="shared" si="42"/>
        <v>777.44999999999993</v>
      </c>
      <c r="M79" s="46">
        <f t="shared" si="43"/>
        <v>1295.75</v>
      </c>
      <c r="N79" s="46">
        <f t="shared" si="44"/>
        <v>1295.75</v>
      </c>
      <c r="O79" s="46">
        <f t="shared" si="45"/>
        <v>259.14999999999998</v>
      </c>
      <c r="P79" s="46">
        <f t="shared" si="46"/>
        <v>259.14999999999998</v>
      </c>
      <c r="Q79" s="46">
        <f t="shared" si="47"/>
        <v>259.14999999999998</v>
      </c>
      <c r="R79" s="46">
        <f t="shared" si="48"/>
        <v>1295.75</v>
      </c>
      <c r="S79" s="46">
        <f t="shared" si="49"/>
        <v>1295.75</v>
      </c>
      <c r="T79" s="46">
        <f t="shared" si="50"/>
        <v>1295.75</v>
      </c>
      <c r="U79" s="49">
        <v>25915</v>
      </c>
    </row>
    <row r="80" spans="1:21" x14ac:dyDescent="0.15">
      <c r="A80" s="45" t="s">
        <v>356</v>
      </c>
      <c r="B80" s="45" t="s">
        <v>357</v>
      </c>
      <c r="C80" s="45" t="s">
        <v>358</v>
      </c>
      <c r="D80" s="46">
        <f t="shared" si="34"/>
        <v>1942.1999999999998</v>
      </c>
      <c r="E80" s="46">
        <f t="shared" si="35"/>
        <v>129.47999999999999</v>
      </c>
      <c r="F80" s="46">
        <f t="shared" si="36"/>
        <v>647.40000000000009</v>
      </c>
      <c r="G80" s="46">
        <f t="shared" si="37"/>
        <v>323.70000000000005</v>
      </c>
      <c r="H80" s="46">
        <f t="shared" si="38"/>
        <v>129.47999999999999</v>
      </c>
      <c r="I80" s="46">
        <f t="shared" si="39"/>
        <v>194.22</v>
      </c>
      <c r="J80" s="46">
        <f t="shared" si="40"/>
        <v>453.18000000000006</v>
      </c>
      <c r="K80" s="46">
        <f t="shared" si="41"/>
        <v>647.40000000000009</v>
      </c>
      <c r="L80" s="46">
        <f t="shared" si="42"/>
        <v>194.22</v>
      </c>
      <c r="M80" s="46">
        <f t="shared" si="43"/>
        <v>323.70000000000005</v>
      </c>
      <c r="N80" s="46">
        <f t="shared" si="44"/>
        <v>323.70000000000005</v>
      </c>
      <c r="O80" s="46">
        <f t="shared" si="45"/>
        <v>64.739999999999995</v>
      </c>
      <c r="P80" s="46">
        <f t="shared" si="46"/>
        <v>64.739999999999995</v>
      </c>
      <c r="Q80" s="46">
        <f t="shared" si="47"/>
        <v>64.739999999999995</v>
      </c>
      <c r="R80" s="46">
        <f t="shared" si="48"/>
        <v>323.70000000000005</v>
      </c>
      <c r="S80" s="46">
        <f t="shared" si="49"/>
        <v>323.70000000000005</v>
      </c>
      <c r="T80" s="46">
        <f t="shared" si="50"/>
        <v>323.70000000000005</v>
      </c>
      <c r="U80" s="49">
        <v>6474</v>
      </c>
    </row>
    <row r="81" spans="1:21" x14ac:dyDescent="0.15">
      <c r="A81" s="45" t="s">
        <v>359</v>
      </c>
      <c r="B81" s="45" t="s">
        <v>360</v>
      </c>
      <c r="C81" s="45" t="s">
        <v>358</v>
      </c>
      <c r="D81" s="46">
        <f t="shared" si="34"/>
        <v>3692.1</v>
      </c>
      <c r="E81" s="46">
        <f t="shared" si="35"/>
        <v>246.14000000000001</v>
      </c>
      <c r="F81" s="46">
        <f t="shared" si="36"/>
        <v>1230.7</v>
      </c>
      <c r="G81" s="46">
        <f t="shared" si="37"/>
        <v>615.35</v>
      </c>
      <c r="H81" s="46">
        <f t="shared" si="38"/>
        <v>246.14000000000001</v>
      </c>
      <c r="I81" s="46">
        <f t="shared" si="39"/>
        <v>369.21</v>
      </c>
      <c r="J81" s="46">
        <f t="shared" si="40"/>
        <v>861.49000000000012</v>
      </c>
      <c r="K81" s="46">
        <f t="shared" si="41"/>
        <v>1230.7</v>
      </c>
      <c r="L81" s="46">
        <f t="shared" si="42"/>
        <v>369.21</v>
      </c>
      <c r="M81" s="46">
        <f t="shared" si="43"/>
        <v>615.35</v>
      </c>
      <c r="N81" s="46">
        <f t="shared" si="44"/>
        <v>615.35</v>
      </c>
      <c r="O81" s="46">
        <f t="shared" si="45"/>
        <v>123.07000000000001</v>
      </c>
      <c r="P81" s="46">
        <f t="shared" si="46"/>
        <v>123.07000000000001</v>
      </c>
      <c r="Q81" s="46">
        <f t="shared" si="47"/>
        <v>123.07000000000001</v>
      </c>
      <c r="R81" s="46">
        <f t="shared" si="48"/>
        <v>615.35</v>
      </c>
      <c r="S81" s="46">
        <f t="shared" si="49"/>
        <v>615.35</v>
      </c>
      <c r="T81" s="46">
        <f t="shared" si="50"/>
        <v>615.35</v>
      </c>
      <c r="U81" s="49">
        <v>12307</v>
      </c>
    </row>
    <row r="82" spans="1:21" x14ac:dyDescent="0.15">
      <c r="A82" s="45" t="s">
        <v>361</v>
      </c>
      <c r="B82" s="45" t="s">
        <v>362</v>
      </c>
      <c r="C82" s="45" t="s">
        <v>358</v>
      </c>
      <c r="D82" s="46">
        <f t="shared" si="34"/>
        <v>11037.6</v>
      </c>
      <c r="E82" s="46">
        <f t="shared" si="35"/>
        <v>735.84</v>
      </c>
      <c r="F82" s="46">
        <f t="shared" si="36"/>
        <v>3679.2000000000003</v>
      </c>
      <c r="G82" s="46">
        <f t="shared" si="37"/>
        <v>1839.6000000000001</v>
      </c>
      <c r="H82" s="46">
        <f t="shared" si="38"/>
        <v>735.84</v>
      </c>
      <c r="I82" s="46">
        <f t="shared" si="39"/>
        <v>1103.76</v>
      </c>
      <c r="J82" s="46">
        <f t="shared" si="40"/>
        <v>2575.44</v>
      </c>
      <c r="K82" s="46">
        <f t="shared" si="41"/>
        <v>3679.2000000000003</v>
      </c>
      <c r="L82" s="46">
        <f t="shared" si="42"/>
        <v>1103.76</v>
      </c>
      <c r="M82" s="46">
        <f t="shared" si="43"/>
        <v>1839.6000000000001</v>
      </c>
      <c r="N82" s="46">
        <f t="shared" si="44"/>
        <v>1839.6000000000001</v>
      </c>
      <c r="O82" s="46">
        <f t="shared" si="45"/>
        <v>367.92</v>
      </c>
      <c r="P82" s="46">
        <f t="shared" si="46"/>
        <v>367.92</v>
      </c>
      <c r="Q82" s="46">
        <f t="shared" si="47"/>
        <v>367.92</v>
      </c>
      <c r="R82" s="46">
        <f t="shared" si="48"/>
        <v>1839.6000000000001</v>
      </c>
      <c r="S82" s="46">
        <f t="shared" si="49"/>
        <v>1839.6000000000001</v>
      </c>
      <c r="T82" s="46">
        <f t="shared" si="50"/>
        <v>1839.6000000000001</v>
      </c>
      <c r="U82" s="49">
        <v>36792</v>
      </c>
    </row>
    <row r="83" spans="1:21" x14ac:dyDescent="0.15">
      <c r="A83" s="45" t="s">
        <v>363</v>
      </c>
      <c r="B83" s="45" t="s">
        <v>362</v>
      </c>
      <c r="C83" s="45" t="s">
        <v>358</v>
      </c>
      <c r="D83" s="46">
        <f t="shared" si="34"/>
        <v>11037.6</v>
      </c>
      <c r="E83" s="46">
        <f t="shared" si="35"/>
        <v>735.84</v>
      </c>
      <c r="F83" s="46">
        <f t="shared" si="36"/>
        <v>3679.2000000000003</v>
      </c>
      <c r="G83" s="46">
        <f t="shared" si="37"/>
        <v>1839.6000000000001</v>
      </c>
      <c r="H83" s="46">
        <f t="shared" si="38"/>
        <v>735.84</v>
      </c>
      <c r="I83" s="46">
        <f t="shared" si="39"/>
        <v>1103.76</v>
      </c>
      <c r="J83" s="46">
        <f t="shared" si="40"/>
        <v>2575.44</v>
      </c>
      <c r="K83" s="46">
        <f t="shared" si="41"/>
        <v>3679.2000000000003</v>
      </c>
      <c r="L83" s="46">
        <f t="shared" si="42"/>
        <v>1103.76</v>
      </c>
      <c r="M83" s="46">
        <f t="shared" si="43"/>
        <v>1839.6000000000001</v>
      </c>
      <c r="N83" s="46">
        <f t="shared" si="44"/>
        <v>1839.6000000000001</v>
      </c>
      <c r="O83" s="46">
        <f t="shared" si="45"/>
        <v>367.92</v>
      </c>
      <c r="P83" s="46">
        <f t="shared" si="46"/>
        <v>367.92</v>
      </c>
      <c r="Q83" s="46">
        <f t="shared" si="47"/>
        <v>367.92</v>
      </c>
      <c r="R83" s="46">
        <f t="shared" si="48"/>
        <v>1839.6000000000001</v>
      </c>
      <c r="S83" s="46">
        <f t="shared" si="49"/>
        <v>1839.6000000000001</v>
      </c>
      <c r="T83" s="46">
        <f t="shared" si="50"/>
        <v>1839.6000000000001</v>
      </c>
      <c r="U83" s="49">
        <v>36792</v>
      </c>
    </row>
    <row r="84" spans="1:21" x14ac:dyDescent="0.15">
      <c r="A84" s="45" t="s">
        <v>364</v>
      </c>
      <c r="B84" s="45" t="s">
        <v>362</v>
      </c>
      <c r="C84" s="45" t="s">
        <v>358</v>
      </c>
      <c r="D84" s="46">
        <f t="shared" si="34"/>
        <v>11037.6</v>
      </c>
      <c r="E84" s="46">
        <f t="shared" si="35"/>
        <v>735.84</v>
      </c>
      <c r="F84" s="46">
        <f t="shared" si="36"/>
        <v>3679.2000000000003</v>
      </c>
      <c r="G84" s="46">
        <f t="shared" si="37"/>
        <v>1839.6000000000001</v>
      </c>
      <c r="H84" s="46">
        <f t="shared" si="38"/>
        <v>735.84</v>
      </c>
      <c r="I84" s="46">
        <f t="shared" si="39"/>
        <v>1103.76</v>
      </c>
      <c r="J84" s="46">
        <f t="shared" si="40"/>
        <v>2575.44</v>
      </c>
      <c r="K84" s="46">
        <f t="shared" si="41"/>
        <v>3679.2000000000003</v>
      </c>
      <c r="L84" s="46">
        <f t="shared" si="42"/>
        <v>1103.76</v>
      </c>
      <c r="M84" s="46">
        <f t="shared" si="43"/>
        <v>1839.6000000000001</v>
      </c>
      <c r="N84" s="46">
        <f t="shared" si="44"/>
        <v>1839.6000000000001</v>
      </c>
      <c r="O84" s="46">
        <f t="shared" si="45"/>
        <v>367.92</v>
      </c>
      <c r="P84" s="46">
        <f t="shared" si="46"/>
        <v>367.92</v>
      </c>
      <c r="Q84" s="46">
        <f t="shared" si="47"/>
        <v>367.92</v>
      </c>
      <c r="R84" s="46">
        <f t="shared" si="48"/>
        <v>1839.6000000000001</v>
      </c>
      <c r="S84" s="46">
        <f t="shared" si="49"/>
        <v>1839.6000000000001</v>
      </c>
      <c r="T84" s="46">
        <f t="shared" si="50"/>
        <v>1839.6000000000001</v>
      </c>
      <c r="U84" s="49">
        <v>36792</v>
      </c>
    </row>
    <row r="85" spans="1:21" x14ac:dyDescent="0.15">
      <c r="A85" s="45" t="s">
        <v>365</v>
      </c>
      <c r="B85" s="45" t="s">
        <v>362</v>
      </c>
      <c r="C85" s="45" t="s">
        <v>358</v>
      </c>
      <c r="D85" s="46">
        <f t="shared" si="34"/>
        <v>11037.6</v>
      </c>
      <c r="E85" s="46">
        <f t="shared" si="35"/>
        <v>735.84</v>
      </c>
      <c r="F85" s="46">
        <f t="shared" si="36"/>
        <v>3679.2000000000003</v>
      </c>
      <c r="G85" s="46">
        <f t="shared" si="37"/>
        <v>1839.6000000000001</v>
      </c>
      <c r="H85" s="46">
        <f t="shared" si="38"/>
        <v>735.84</v>
      </c>
      <c r="I85" s="46">
        <f t="shared" si="39"/>
        <v>1103.76</v>
      </c>
      <c r="J85" s="46">
        <f t="shared" si="40"/>
        <v>2575.44</v>
      </c>
      <c r="K85" s="46">
        <f t="shared" si="41"/>
        <v>3679.2000000000003</v>
      </c>
      <c r="L85" s="46">
        <f t="shared" si="42"/>
        <v>1103.76</v>
      </c>
      <c r="M85" s="46">
        <f t="shared" si="43"/>
        <v>1839.6000000000001</v>
      </c>
      <c r="N85" s="46">
        <f t="shared" si="44"/>
        <v>1839.6000000000001</v>
      </c>
      <c r="O85" s="46">
        <f t="shared" si="45"/>
        <v>367.92</v>
      </c>
      <c r="P85" s="46">
        <f t="shared" si="46"/>
        <v>367.92</v>
      </c>
      <c r="Q85" s="46">
        <f t="shared" si="47"/>
        <v>367.92</v>
      </c>
      <c r="R85" s="46">
        <f t="shared" si="48"/>
        <v>1839.6000000000001</v>
      </c>
      <c r="S85" s="46">
        <f t="shared" si="49"/>
        <v>1839.6000000000001</v>
      </c>
      <c r="T85" s="46">
        <f t="shared" si="50"/>
        <v>1839.6000000000001</v>
      </c>
      <c r="U85" s="49">
        <v>36792</v>
      </c>
    </row>
    <row r="86" spans="1:21" x14ac:dyDescent="0.15">
      <c r="A86" s="45" t="s">
        <v>366</v>
      </c>
      <c r="B86" s="45" t="s">
        <v>367</v>
      </c>
      <c r="C86" s="45" t="s">
        <v>358</v>
      </c>
      <c r="D86" s="46">
        <f t="shared" si="34"/>
        <v>7774.5</v>
      </c>
      <c r="E86" s="46">
        <f t="shared" si="35"/>
        <v>518.29999999999995</v>
      </c>
      <c r="F86" s="46">
        <f t="shared" si="36"/>
        <v>2591.5</v>
      </c>
      <c r="G86" s="46">
        <f t="shared" si="37"/>
        <v>1295.75</v>
      </c>
      <c r="H86" s="46">
        <f t="shared" si="38"/>
        <v>518.29999999999995</v>
      </c>
      <c r="I86" s="46">
        <f t="shared" si="39"/>
        <v>777.44999999999993</v>
      </c>
      <c r="J86" s="46">
        <f t="shared" si="40"/>
        <v>1814.0500000000002</v>
      </c>
      <c r="K86" s="46">
        <f t="shared" si="41"/>
        <v>2591.5</v>
      </c>
      <c r="L86" s="46">
        <f t="shared" si="42"/>
        <v>777.44999999999993</v>
      </c>
      <c r="M86" s="46">
        <f t="shared" si="43"/>
        <v>1295.75</v>
      </c>
      <c r="N86" s="46">
        <f t="shared" si="44"/>
        <v>1295.75</v>
      </c>
      <c r="O86" s="46">
        <f t="shared" si="45"/>
        <v>259.14999999999998</v>
      </c>
      <c r="P86" s="46">
        <f t="shared" si="46"/>
        <v>259.14999999999998</v>
      </c>
      <c r="Q86" s="46">
        <f t="shared" si="47"/>
        <v>259.14999999999998</v>
      </c>
      <c r="R86" s="46">
        <f t="shared" si="48"/>
        <v>1295.75</v>
      </c>
      <c r="S86" s="46">
        <f t="shared" si="49"/>
        <v>1295.75</v>
      </c>
      <c r="T86" s="46">
        <f t="shared" si="50"/>
        <v>1295.75</v>
      </c>
      <c r="U86" s="49">
        <v>25915</v>
      </c>
    </row>
    <row r="87" spans="1:21" x14ac:dyDescent="0.15">
      <c r="A87" s="45" t="s">
        <v>368</v>
      </c>
      <c r="B87" s="45" t="s">
        <v>369</v>
      </c>
      <c r="C87" s="45" t="s">
        <v>358</v>
      </c>
      <c r="D87" s="46">
        <f t="shared" si="34"/>
        <v>7774.5</v>
      </c>
      <c r="E87" s="46">
        <f t="shared" si="35"/>
        <v>518.29999999999995</v>
      </c>
      <c r="F87" s="46">
        <f t="shared" si="36"/>
        <v>2591.5</v>
      </c>
      <c r="G87" s="46">
        <f t="shared" si="37"/>
        <v>1295.75</v>
      </c>
      <c r="H87" s="46">
        <f t="shared" si="38"/>
        <v>518.29999999999995</v>
      </c>
      <c r="I87" s="46">
        <f t="shared" si="39"/>
        <v>777.44999999999993</v>
      </c>
      <c r="J87" s="46">
        <f t="shared" si="40"/>
        <v>1814.0500000000002</v>
      </c>
      <c r="K87" s="46">
        <f t="shared" si="41"/>
        <v>2591.5</v>
      </c>
      <c r="L87" s="46">
        <f t="shared" si="42"/>
        <v>777.44999999999993</v>
      </c>
      <c r="M87" s="46">
        <f t="shared" si="43"/>
        <v>1295.75</v>
      </c>
      <c r="N87" s="46">
        <f t="shared" si="44"/>
        <v>1295.75</v>
      </c>
      <c r="O87" s="46">
        <f t="shared" si="45"/>
        <v>259.14999999999998</v>
      </c>
      <c r="P87" s="46">
        <f t="shared" si="46"/>
        <v>259.14999999999998</v>
      </c>
      <c r="Q87" s="46">
        <f t="shared" si="47"/>
        <v>259.14999999999998</v>
      </c>
      <c r="R87" s="46">
        <f t="shared" si="48"/>
        <v>1295.75</v>
      </c>
      <c r="S87" s="46">
        <f t="shared" si="49"/>
        <v>1295.75</v>
      </c>
      <c r="T87" s="46">
        <f t="shared" si="50"/>
        <v>1295.75</v>
      </c>
      <c r="U87" s="49">
        <v>25915</v>
      </c>
    </row>
    <row r="88" spans="1:21" x14ac:dyDescent="0.15">
      <c r="A88" s="45" t="s">
        <v>370</v>
      </c>
      <c r="B88" s="45" t="s">
        <v>371</v>
      </c>
      <c r="C88" s="45" t="s">
        <v>358</v>
      </c>
      <c r="D88" s="46">
        <f t="shared" si="34"/>
        <v>9553.7999999999993</v>
      </c>
      <c r="E88" s="46">
        <f t="shared" si="35"/>
        <v>636.91999999999996</v>
      </c>
      <c r="F88" s="46">
        <f t="shared" si="36"/>
        <v>3184.6000000000004</v>
      </c>
      <c r="G88" s="46">
        <f t="shared" si="37"/>
        <v>1592.3000000000002</v>
      </c>
      <c r="H88" s="46">
        <f t="shared" si="38"/>
        <v>636.91999999999996</v>
      </c>
      <c r="I88" s="46">
        <f t="shared" si="39"/>
        <v>955.38</v>
      </c>
      <c r="J88" s="46">
        <f t="shared" si="40"/>
        <v>2229.2200000000003</v>
      </c>
      <c r="K88" s="46">
        <f t="shared" si="41"/>
        <v>3184.6000000000004</v>
      </c>
      <c r="L88" s="46">
        <f t="shared" si="42"/>
        <v>955.38</v>
      </c>
      <c r="M88" s="46">
        <f t="shared" si="43"/>
        <v>1592.3000000000002</v>
      </c>
      <c r="N88" s="46">
        <f t="shared" si="44"/>
        <v>1592.3000000000002</v>
      </c>
      <c r="O88" s="46">
        <f t="shared" si="45"/>
        <v>318.45999999999998</v>
      </c>
      <c r="P88" s="46">
        <f t="shared" si="46"/>
        <v>318.45999999999998</v>
      </c>
      <c r="Q88" s="46">
        <f t="shared" si="47"/>
        <v>318.45999999999998</v>
      </c>
      <c r="R88" s="46">
        <f t="shared" si="48"/>
        <v>1592.3000000000002</v>
      </c>
      <c r="S88" s="46">
        <f t="shared" si="49"/>
        <v>1592.3000000000002</v>
      </c>
      <c r="T88" s="46">
        <f t="shared" si="50"/>
        <v>1592.3000000000002</v>
      </c>
      <c r="U88" s="49">
        <v>31846</v>
      </c>
    </row>
    <row r="89" spans="1:21" x14ac:dyDescent="0.15">
      <c r="A89" s="45" t="s">
        <v>372</v>
      </c>
      <c r="B89" s="45" t="s">
        <v>373</v>
      </c>
      <c r="C89" s="45" t="s">
        <v>358</v>
      </c>
      <c r="D89" s="46">
        <f t="shared" si="34"/>
        <v>7878.9</v>
      </c>
      <c r="E89" s="46">
        <f t="shared" si="35"/>
        <v>525.26</v>
      </c>
      <c r="F89" s="46">
        <f t="shared" si="36"/>
        <v>2626.3</v>
      </c>
      <c r="G89" s="46">
        <f t="shared" si="37"/>
        <v>1313.15</v>
      </c>
      <c r="H89" s="46">
        <f t="shared" si="38"/>
        <v>525.26</v>
      </c>
      <c r="I89" s="46">
        <f t="shared" si="39"/>
        <v>787.89</v>
      </c>
      <c r="J89" s="46">
        <f t="shared" si="40"/>
        <v>1838.41</v>
      </c>
      <c r="K89" s="46">
        <f t="shared" si="41"/>
        <v>2626.3</v>
      </c>
      <c r="L89" s="46">
        <f t="shared" si="42"/>
        <v>787.89</v>
      </c>
      <c r="M89" s="46">
        <f t="shared" si="43"/>
        <v>1313.15</v>
      </c>
      <c r="N89" s="46">
        <f t="shared" si="44"/>
        <v>1313.15</v>
      </c>
      <c r="O89" s="46">
        <f t="shared" si="45"/>
        <v>262.63</v>
      </c>
      <c r="P89" s="46">
        <f t="shared" si="46"/>
        <v>262.63</v>
      </c>
      <c r="Q89" s="46">
        <f t="shared" si="47"/>
        <v>262.63</v>
      </c>
      <c r="R89" s="46">
        <f t="shared" si="48"/>
        <v>1313.15</v>
      </c>
      <c r="S89" s="46">
        <f t="shared" si="49"/>
        <v>1313.15</v>
      </c>
      <c r="T89" s="46">
        <f t="shared" si="50"/>
        <v>1313.15</v>
      </c>
      <c r="U89" s="49">
        <v>26263</v>
      </c>
    </row>
    <row r="90" spans="1:21" x14ac:dyDescent="0.15">
      <c r="A90" s="45" t="s">
        <v>374</v>
      </c>
      <c r="B90" s="45" t="s">
        <v>375</v>
      </c>
      <c r="C90" s="45" t="s">
        <v>358</v>
      </c>
      <c r="D90" s="46">
        <f t="shared" si="34"/>
        <v>10302</v>
      </c>
      <c r="E90" s="46">
        <f t="shared" si="35"/>
        <v>686.80000000000007</v>
      </c>
      <c r="F90" s="46">
        <f t="shared" si="36"/>
        <v>3434</v>
      </c>
      <c r="G90" s="46">
        <f t="shared" si="37"/>
        <v>1717</v>
      </c>
      <c r="H90" s="46">
        <f t="shared" si="38"/>
        <v>686.80000000000007</v>
      </c>
      <c r="I90" s="46">
        <f t="shared" si="39"/>
        <v>1030.2</v>
      </c>
      <c r="J90" s="46">
        <f t="shared" si="40"/>
        <v>2403.8000000000002</v>
      </c>
      <c r="K90" s="46">
        <f t="shared" si="41"/>
        <v>3434</v>
      </c>
      <c r="L90" s="46">
        <f t="shared" si="42"/>
        <v>1030.2</v>
      </c>
      <c r="M90" s="46">
        <f t="shared" si="43"/>
        <v>1717</v>
      </c>
      <c r="N90" s="46">
        <f t="shared" si="44"/>
        <v>1717</v>
      </c>
      <c r="O90" s="46">
        <f t="shared" si="45"/>
        <v>343.40000000000003</v>
      </c>
      <c r="P90" s="46">
        <f t="shared" si="46"/>
        <v>343.40000000000003</v>
      </c>
      <c r="Q90" s="46">
        <f t="shared" si="47"/>
        <v>343.40000000000003</v>
      </c>
      <c r="R90" s="46">
        <f t="shared" si="48"/>
        <v>1717</v>
      </c>
      <c r="S90" s="46">
        <f t="shared" si="49"/>
        <v>1717</v>
      </c>
      <c r="T90" s="46">
        <f t="shared" si="50"/>
        <v>1717</v>
      </c>
      <c r="U90" s="49">
        <v>34340</v>
      </c>
    </row>
    <row r="91" spans="1:21" x14ac:dyDescent="0.15">
      <c r="A91" s="45" t="s">
        <v>376</v>
      </c>
      <c r="B91" s="45" t="s">
        <v>377</v>
      </c>
      <c r="C91" s="45" t="s">
        <v>358</v>
      </c>
      <c r="D91" s="46">
        <f t="shared" si="34"/>
        <v>7774.5</v>
      </c>
      <c r="E91" s="46">
        <f t="shared" si="35"/>
        <v>518.29999999999995</v>
      </c>
      <c r="F91" s="46">
        <f t="shared" si="36"/>
        <v>2591.5</v>
      </c>
      <c r="G91" s="46">
        <f t="shared" si="37"/>
        <v>1295.75</v>
      </c>
      <c r="H91" s="46">
        <f t="shared" si="38"/>
        <v>518.29999999999995</v>
      </c>
      <c r="I91" s="46">
        <f t="shared" si="39"/>
        <v>777.44999999999993</v>
      </c>
      <c r="J91" s="46">
        <f t="shared" si="40"/>
        <v>1814.0500000000002</v>
      </c>
      <c r="K91" s="46">
        <f t="shared" si="41"/>
        <v>2591.5</v>
      </c>
      <c r="L91" s="46">
        <f t="shared" si="42"/>
        <v>777.44999999999993</v>
      </c>
      <c r="M91" s="46">
        <f t="shared" si="43"/>
        <v>1295.75</v>
      </c>
      <c r="N91" s="46">
        <f t="shared" si="44"/>
        <v>1295.75</v>
      </c>
      <c r="O91" s="46">
        <f t="shared" si="45"/>
        <v>259.14999999999998</v>
      </c>
      <c r="P91" s="46">
        <f t="shared" si="46"/>
        <v>259.14999999999998</v>
      </c>
      <c r="Q91" s="46">
        <f t="shared" si="47"/>
        <v>259.14999999999998</v>
      </c>
      <c r="R91" s="46">
        <f t="shared" si="48"/>
        <v>1295.75</v>
      </c>
      <c r="S91" s="46">
        <f t="shared" si="49"/>
        <v>1295.75</v>
      </c>
      <c r="T91" s="46">
        <f t="shared" si="50"/>
        <v>1295.75</v>
      </c>
      <c r="U91" s="49">
        <v>25915</v>
      </c>
    </row>
    <row r="92" spans="1:21" x14ac:dyDescent="0.15">
      <c r="A92" s="45" t="s">
        <v>378</v>
      </c>
      <c r="B92" s="45" t="s">
        <v>375</v>
      </c>
      <c r="C92" s="45" t="s">
        <v>358</v>
      </c>
      <c r="D92" s="46">
        <f t="shared" si="34"/>
        <v>10302</v>
      </c>
      <c r="E92" s="46">
        <f t="shared" si="35"/>
        <v>686.80000000000007</v>
      </c>
      <c r="F92" s="46">
        <f t="shared" si="36"/>
        <v>3434</v>
      </c>
      <c r="G92" s="46">
        <f t="shared" si="37"/>
        <v>1717</v>
      </c>
      <c r="H92" s="46">
        <f t="shared" si="38"/>
        <v>686.80000000000007</v>
      </c>
      <c r="I92" s="46">
        <f t="shared" si="39"/>
        <v>1030.2</v>
      </c>
      <c r="J92" s="46">
        <f t="shared" si="40"/>
        <v>2403.8000000000002</v>
      </c>
      <c r="K92" s="46">
        <f t="shared" si="41"/>
        <v>3434</v>
      </c>
      <c r="L92" s="46">
        <f t="shared" si="42"/>
        <v>1030.2</v>
      </c>
      <c r="M92" s="46">
        <f t="shared" si="43"/>
        <v>1717</v>
      </c>
      <c r="N92" s="46">
        <f t="shared" si="44"/>
        <v>1717</v>
      </c>
      <c r="O92" s="46">
        <f t="shared" si="45"/>
        <v>343.40000000000003</v>
      </c>
      <c r="P92" s="46">
        <f t="shared" si="46"/>
        <v>343.40000000000003</v>
      </c>
      <c r="Q92" s="46">
        <f t="shared" si="47"/>
        <v>343.40000000000003</v>
      </c>
      <c r="R92" s="46">
        <f t="shared" si="48"/>
        <v>1717</v>
      </c>
      <c r="S92" s="46">
        <f t="shared" si="49"/>
        <v>1717</v>
      </c>
      <c r="T92" s="46">
        <f t="shared" si="50"/>
        <v>1717</v>
      </c>
      <c r="U92" s="49">
        <v>34340</v>
      </c>
    </row>
    <row r="93" spans="1:21" x14ac:dyDescent="0.15">
      <c r="A93" s="45" t="s">
        <v>379</v>
      </c>
      <c r="B93" s="45" t="s">
        <v>373</v>
      </c>
      <c r="C93" s="45" t="s">
        <v>358</v>
      </c>
      <c r="D93" s="46">
        <f t="shared" si="34"/>
        <v>7878.9</v>
      </c>
      <c r="E93" s="46">
        <f t="shared" si="35"/>
        <v>525.26</v>
      </c>
      <c r="F93" s="46">
        <f t="shared" si="36"/>
        <v>2626.3</v>
      </c>
      <c r="G93" s="46">
        <f t="shared" si="37"/>
        <v>1313.15</v>
      </c>
      <c r="H93" s="46">
        <f t="shared" si="38"/>
        <v>525.26</v>
      </c>
      <c r="I93" s="46">
        <f t="shared" si="39"/>
        <v>787.89</v>
      </c>
      <c r="J93" s="46">
        <f t="shared" si="40"/>
        <v>1838.41</v>
      </c>
      <c r="K93" s="46">
        <f t="shared" si="41"/>
        <v>2626.3</v>
      </c>
      <c r="L93" s="46">
        <f t="shared" si="42"/>
        <v>787.89</v>
      </c>
      <c r="M93" s="46">
        <f t="shared" si="43"/>
        <v>1313.15</v>
      </c>
      <c r="N93" s="46">
        <f t="shared" si="44"/>
        <v>1313.15</v>
      </c>
      <c r="O93" s="46">
        <f t="shared" si="45"/>
        <v>262.63</v>
      </c>
      <c r="P93" s="46">
        <f t="shared" si="46"/>
        <v>262.63</v>
      </c>
      <c r="Q93" s="46">
        <f t="shared" si="47"/>
        <v>262.63</v>
      </c>
      <c r="R93" s="46">
        <f t="shared" si="48"/>
        <v>1313.15</v>
      </c>
      <c r="S93" s="46">
        <f t="shared" si="49"/>
        <v>1313.15</v>
      </c>
      <c r="T93" s="46">
        <f t="shared" si="50"/>
        <v>1313.15</v>
      </c>
      <c r="U93" s="49">
        <v>26263</v>
      </c>
    </row>
    <row r="94" spans="1:21" x14ac:dyDescent="0.15">
      <c r="A94" s="45" t="s">
        <v>380</v>
      </c>
      <c r="B94" s="45" t="s">
        <v>375</v>
      </c>
      <c r="C94" s="45" t="s">
        <v>358</v>
      </c>
      <c r="D94" s="46">
        <f t="shared" si="34"/>
        <v>10302</v>
      </c>
      <c r="E94" s="46">
        <f t="shared" si="35"/>
        <v>686.80000000000007</v>
      </c>
      <c r="F94" s="46">
        <f t="shared" si="36"/>
        <v>3434</v>
      </c>
      <c r="G94" s="46">
        <f t="shared" si="37"/>
        <v>1717</v>
      </c>
      <c r="H94" s="46">
        <f t="shared" si="38"/>
        <v>686.80000000000007</v>
      </c>
      <c r="I94" s="46">
        <f t="shared" si="39"/>
        <v>1030.2</v>
      </c>
      <c r="J94" s="46">
        <f t="shared" si="40"/>
        <v>2403.8000000000002</v>
      </c>
      <c r="K94" s="46">
        <f t="shared" si="41"/>
        <v>3434</v>
      </c>
      <c r="L94" s="46">
        <f t="shared" si="42"/>
        <v>1030.2</v>
      </c>
      <c r="M94" s="46">
        <f t="shared" si="43"/>
        <v>1717</v>
      </c>
      <c r="N94" s="46">
        <f t="shared" si="44"/>
        <v>1717</v>
      </c>
      <c r="O94" s="46">
        <f t="shared" si="45"/>
        <v>343.40000000000003</v>
      </c>
      <c r="P94" s="46">
        <f t="shared" si="46"/>
        <v>343.40000000000003</v>
      </c>
      <c r="Q94" s="46">
        <f t="shared" si="47"/>
        <v>343.40000000000003</v>
      </c>
      <c r="R94" s="46">
        <f t="shared" si="48"/>
        <v>1717</v>
      </c>
      <c r="S94" s="46">
        <f t="shared" si="49"/>
        <v>1717</v>
      </c>
      <c r="T94" s="46">
        <f t="shared" si="50"/>
        <v>1717</v>
      </c>
      <c r="U94" s="49">
        <v>34340</v>
      </c>
    </row>
    <row r="95" spans="1:21" x14ac:dyDescent="0.15">
      <c r="A95" s="45" t="s">
        <v>381</v>
      </c>
      <c r="B95" s="45" t="s">
        <v>377</v>
      </c>
      <c r="C95" s="45" t="s">
        <v>358</v>
      </c>
      <c r="D95" s="46">
        <f t="shared" si="34"/>
        <v>7774.5</v>
      </c>
      <c r="E95" s="46">
        <f t="shared" si="35"/>
        <v>518.29999999999995</v>
      </c>
      <c r="F95" s="46">
        <f t="shared" si="36"/>
        <v>2591.5</v>
      </c>
      <c r="G95" s="46">
        <f t="shared" si="37"/>
        <v>1295.75</v>
      </c>
      <c r="H95" s="46">
        <f t="shared" si="38"/>
        <v>518.29999999999995</v>
      </c>
      <c r="I95" s="46">
        <f t="shared" si="39"/>
        <v>777.44999999999993</v>
      </c>
      <c r="J95" s="46">
        <f t="shared" si="40"/>
        <v>1814.0500000000002</v>
      </c>
      <c r="K95" s="46">
        <f t="shared" si="41"/>
        <v>2591.5</v>
      </c>
      <c r="L95" s="46">
        <f t="shared" si="42"/>
        <v>777.44999999999993</v>
      </c>
      <c r="M95" s="46">
        <f t="shared" si="43"/>
        <v>1295.75</v>
      </c>
      <c r="N95" s="46">
        <f t="shared" si="44"/>
        <v>1295.75</v>
      </c>
      <c r="O95" s="46">
        <f t="shared" si="45"/>
        <v>259.14999999999998</v>
      </c>
      <c r="P95" s="46">
        <f t="shared" si="46"/>
        <v>259.14999999999998</v>
      </c>
      <c r="Q95" s="46">
        <f t="shared" si="47"/>
        <v>259.14999999999998</v>
      </c>
      <c r="R95" s="46">
        <f t="shared" si="48"/>
        <v>1295.75</v>
      </c>
      <c r="S95" s="46">
        <f t="shared" si="49"/>
        <v>1295.75</v>
      </c>
      <c r="T95" s="46">
        <f t="shared" si="50"/>
        <v>1295.75</v>
      </c>
      <c r="U95" s="49">
        <v>25915</v>
      </c>
    </row>
    <row r="96" spans="1:21" x14ac:dyDescent="0.15">
      <c r="A96" s="45" t="s">
        <v>382</v>
      </c>
      <c r="B96" s="45" t="s">
        <v>375</v>
      </c>
      <c r="C96" s="45" t="s">
        <v>358</v>
      </c>
      <c r="D96" s="46">
        <f t="shared" si="34"/>
        <v>10302</v>
      </c>
      <c r="E96" s="46">
        <f t="shared" si="35"/>
        <v>686.80000000000007</v>
      </c>
      <c r="F96" s="46">
        <f t="shared" si="36"/>
        <v>3434</v>
      </c>
      <c r="G96" s="46">
        <f t="shared" si="37"/>
        <v>1717</v>
      </c>
      <c r="H96" s="46">
        <f t="shared" si="38"/>
        <v>686.80000000000007</v>
      </c>
      <c r="I96" s="46">
        <f t="shared" si="39"/>
        <v>1030.2</v>
      </c>
      <c r="J96" s="46">
        <f t="shared" si="40"/>
        <v>2403.8000000000002</v>
      </c>
      <c r="K96" s="46">
        <f t="shared" si="41"/>
        <v>3434</v>
      </c>
      <c r="L96" s="46">
        <f t="shared" si="42"/>
        <v>1030.2</v>
      </c>
      <c r="M96" s="46">
        <f t="shared" si="43"/>
        <v>1717</v>
      </c>
      <c r="N96" s="46">
        <f t="shared" si="44"/>
        <v>1717</v>
      </c>
      <c r="O96" s="46">
        <f t="shared" si="45"/>
        <v>343.40000000000003</v>
      </c>
      <c r="P96" s="46">
        <f t="shared" si="46"/>
        <v>343.40000000000003</v>
      </c>
      <c r="Q96" s="46">
        <f t="shared" si="47"/>
        <v>343.40000000000003</v>
      </c>
      <c r="R96" s="46">
        <f t="shared" si="48"/>
        <v>1717</v>
      </c>
      <c r="S96" s="46">
        <f t="shared" si="49"/>
        <v>1717</v>
      </c>
      <c r="T96" s="46">
        <f t="shared" si="50"/>
        <v>1717</v>
      </c>
      <c r="U96" s="49">
        <v>34340</v>
      </c>
    </row>
    <row r="97" spans="1:21" x14ac:dyDescent="0.15">
      <c r="A97" s="45" t="s">
        <v>383</v>
      </c>
      <c r="B97" s="45" t="s">
        <v>384</v>
      </c>
      <c r="C97" s="45" t="s">
        <v>358</v>
      </c>
      <c r="D97" s="46">
        <f t="shared" si="34"/>
        <v>7878.9</v>
      </c>
      <c r="E97" s="46">
        <f t="shared" si="35"/>
        <v>525.26</v>
      </c>
      <c r="F97" s="46">
        <f t="shared" si="36"/>
        <v>2626.3</v>
      </c>
      <c r="G97" s="46">
        <f t="shared" si="37"/>
        <v>1313.15</v>
      </c>
      <c r="H97" s="46">
        <f t="shared" si="38"/>
        <v>525.26</v>
      </c>
      <c r="I97" s="46">
        <f t="shared" si="39"/>
        <v>787.89</v>
      </c>
      <c r="J97" s="46">
        <f t="shared" si="40"/>
        <v>1838.41</v>
      </c>
      <c r="K97" s="46">
        <f t="shared" si="41"/>
        <v>2626.3</v>
      </c>
      <c r="L97" s="46">
        <f t="shared" si="42"/>
        <v>787.89</v>
      </c>
      <c r="M97" s="46">
        <f t="shared" si="43"/>
        <v>1313.15</v>
      </c>
      <c r="N97" s="46">
        <f t="shared" si="44"/>
        <v>1313.15</v>
      </c>
      <c r="O97" s="46">
        <f t="shared" si="45"/>
        <v>262.63</v>
      </c>
      <c r="P97" s="46">
        <f t="shared" si="46"/>
        <v>262.63</v>
      </c>
      <c r="Q97" s="46">
        <f t="shared" si="47"/>
        <v>262.63</v>
      </c>
      <c r="R97" s="46">
        <f t="shared" si="48"/>
        <v>1313.15</v>
      </c>
      <c r="S97" s="46">
        <f t="shared" si="49"/>
        <v>1313.15</v>
      </c>
      <c r="T97" s="46">
        <f t="shared" si="50"/>
        <v>1313.15</v>
      </c>
      <c r="U97" s="49">
        <v>26263</v>
      </c>
    </row>
    <row r="98" spans="1:21" x14ac:dyDescent="0.15">
      <c r="A98" s="45" t="s">
        <v>385</v>
      </c>
      <c r="B98" s="45" t="s">
        <v>375</v>
      </c>
      <c r="C98" s="45" t="s">
        <v>358</v>
      </c>
      <c r="D98" s="46">
        <f t="shared" si="34"/>
        <v>10302</v>
      </c>
      <c r="E98" s="46">
        <f t="shared" si="35"/>
        <v>686.80000000000007</v>
      </c>
      <c r="F98" s="46">
        <f t="shared" si="36"/>
        <v>3434</v>
      </c>
      <c r="G98" s="46">
        <f t="shared" si="37"/>
        <v>1717</v>
      </c>
      <c r="H98" s="46">
        <f t="shared" si="38"/>
        <v>686.80000000000007</v>
      </c>
      <c r="I98" s="46">
        <f t="shared" si="39"/>
        <v>1030.2</v>
      </c>
      <c r="J98" s="46">
        <f t="shared" si="40"/>
        <v>2403.8000000000002</v>
      </c>
      <c r="K98" s="46">
        <f t="shared" si="41"/>
        <v>3434</v>
      </c>
      <c r="L98" s="46">
        <f t="shared" si="42"/>
        <v>1030.2</v>
      </c>
      <c r="M98" s="46">
        <f t="shared" si="43"/>
        <v>1717</v>
      </c>
      <c r="N98" s="46">
        <f t="shared" si="44"/>
        <v>1717</v>
      </c>
      <c r="O98" s="46">
        <f t="shared" si="45"/>
        <v>343.40000000000003</v>
      </c>
      <c r="P98" s="46">
        <f t="shared" si="46"/>
        <v>343.40000000000003</v>
      </c>
      <c r="Q98" s="46">
        <f t="shared" si="47"/>
        <v>343.40000000000003</v>
      </c>
      <c r="R98" s="46">
        <f t="shared" si="48"/>
        <v>1717</v>
      </c>
      <c r="S98" s="46">
        <f t="shared" si="49"/>
        <v>1717</v>
      </c>
      <c r="T98" s="46">
        <f t="shared" si="50"/>
        <v>1717</v>
      </c>
      <c r="U98" s="49">
        <v>34340</v>
      </c>
    </row>
    <row r="99" spans="1:21" x14ac:dyDescent="0.15">
      <c r="A99" s="45" t="s">
        <v>386</v>
      </c>
      <c r="B99" s="45" t="s">
        <v>387</v>
      </c>
      <c r="C99" s="45" t="s">
        <v>268</v>
      </c>
      <c r="D99" s="46">
        <f t="shared" si="34"/>
        <v>1942.1999999999998</v>
      </c>
      <c r="E99" s="46">
        <f t="shared" si="35"/>
        <v>129.47999999999999</v>
      </c>
      <c r="F99" s="46">
        <f t="shared" si="36"/>
        <v>647.40000000000009</v>
      </c>
      <c r="G99" s="46">
        <f t="shared" si="37"/>
        <v>323.70000000000005</v>
      </c>
      <c r="H99" s="46">
        <f t="shared" si="38"/>
        <v>129.47999999999999</v>
      </c>
      <c r="I99" s="46">
        <f t="shared" si="39"/>
        <v>194.22</v>
      </c>
      <c r="J99" s="46">
        <f t="shared" si="40"/>
        <v>453.18000000000006</v>
      </c>
      <c r="K99" s="46">
        <f t="shared" si="41"/>
        <v>647.40000000000009</v>
      </c>
      <c r="L99" s="46">
        <f t="shared" si="42"/>
        <v>194.22</v>
      </c>
      <c r="M99" s="46">
        <f t="shared" si="43"/>
        <v>323.70000000000005</v>
      </c>
      <c r="N99" s="46">
        <f t="shared" si="44"/>
        <v>323.70000000000005</v>
      </c>
      <c r="O99" s="46">
        <f t="shared" si="45"/>
        <v>64.739999999999995</v>
      </c>
      <c r="P99" s="46">
        <f t="shared" si="46"/>
        <v>64.739999999999995</v>
      </c>
      <c r="Q99" s="46">
        <f t="shared" si="47"/>
        <v>64.739999999999995</v>
      </c>
      <c r="R99" s="46">
        <f t="shared" si="48"/>
        <v>323.70000000000005</v>
      </c>
      <c r="S99" s="46">
        <f t="shared" si="49"/>
        <v>323.70000000000005</v>
      </c>
      <c r="T99" s="46">
        <f t="shared" si="50"/>
        <v>323.70000000000005</v>
      </c>
      <c r="U99" s="49">
        <v>6474</v>
      </c>
    </row>
    <row r="100" spans="1:21" x14ac:dyDescent="0.15">
      <c r="A100" s="45" t="s">
        <v>388</v>
      </c>
      <c r="B100" s="45" t="s">
        <v>389</v>
      </c>
      <c r="C100" s="45" t="s">
        <v>268</v>
      </c>
      <c r="D100" s="46">
        <f t="shared" si="34"/>
        <v>15581.699999999999</v>
      </c>
      <c r="E100" s="46">
        <f t="shared" si="35"/>
        <v>1038.78</v>
      </c>
      <c r="F100" s="46">
        <f t="shared" si="36"/>
        <v>5193.9000000000005</v>
      </c>
      <c r="G100" s="46">
        <f t="shared" si="37"/>
        <v>2596.9500000000003</v>
      </c>
      <c r="H100" s="46">
        <f t="shared" si="38"/>
        <v>1038.78</v>
      </c>
      <c r="I100" s="46">
        <f t="shared" si="39"/>
        <v>1558.1699999999998</v>
      </c>
      <c r="J100" s="46">
        <f t="shared" si="40"/>
        <v>3635.7300000000005</v>
      </c>
      <c r="K100" s="46">
        <f t="shared" si="41"/>
        <v>5193.9000000000005</v>
      </c>
      <c r="L100" s="46">
        <f t="shared" si="42"/>
        <v>1558.1699999999998</v>
      </c>
      <c r="M100" s="46">
        <f t="shared" si="43"/>
        <v>2596.9500000000003</v>
      </c>
      <c r="N100" s="46">
        <f t="shared" si="44"/>
        <v>2596.9500000000003</v>
      </c>
      <c r="O100" s="46">
        <f t="shared" si="45"/>
        <v>519.39</v>
      </c>
      <c r="P100" s="46">
        <f t="shared" si="46"/>
        <v>519.39</v>
      </c>
      <c r="Q100" s="46">
        <f t="shared" si="47"/>
        <v>519.39</v>
      </c>
      <c r="R100" s="46">
        <f t="shared" si="48"/>
        <v>2596.9500000000003</v>
      </c>
      <c r="S100" s="46">
        <f t="shared" si="49"/>
        <v>2596.9500000000003</v>
      </c>
      <c r="T100" s="46">
        <f t="shared" si="50"/>
        <v>2596.9500000000003</v>
      </c>
      <c r="U100" s="49">
        <v>51939</v>
      </c>
    </row>
    <row r="101" spans="1:21" x14ac:dyDescent="0.15">
      <c r="A101" s="45" t="s">
        <v>390</v>
      </c>
      <c r="B101" s="45" t="s">
        <v>389</v>
      </c>
      <c r="C101" s="45" t="s">
        <v>268</v>
      </c>
      <c r="D101" s="46">
        <f t="shared" si="34"/>
        <v>15581.699999999999</v>
      </c>
      <c r="E101" s="46">
        <f t="shared" si="35"/>
        <v>1038.78</v>
      </c>
      <c r="F101" s="46">
        <f t="shared" si="36"/>
        <v>5193.9000000000005</v>
      </c>
      <c r="G101" s="46">
        <f t="shared" si="37"/>
        <v>2596.9500000000003</v>
      </c>
      <c r="H101" s="46">
        <f t="shared" si="38"/>
        <v>1038.78</v>
      </c>
      <c r="I101" s="46">
        <f t="shared" si="39"/>
        <v>1558.1699999999998</v>
      </c>
      <c r="J101" s="46">
        <f t="shared" si="40"/>
        <v>3635.7300000000005</v>
      </c>
      <c r="K101" s="46">
        <f t="shared" si="41"/>
        <v>5193.9000000000005</v>
      </c>
      <c r="L101" s="46">
        <f t="shared" si="42"/>
        <v>1558.1699999999998</v>
      </c>
      <c r="M101" s="46">
        <f t="shared" si="43"/>
        <v>2596.9500000000003</v>
      </c>
      <c r="N101" s="46">
        <f t="shared" si="44"/>
        <v>2596.9500000000003</v>
      </c>
      <c r="O101" s="46">
        <f t="shared" si="45"/>
        <v>519.39</v>
      </c>
      <c r="P101" s="46">
        <f t="shared" si="46"/>
        <v>519.39</v>
      </c>
      <c r="Q101" s="46">
        <f t="shared" si="47"/>
        <v>519.39</v>
      </c>
      <c r="R101" s="46">
        <f t="shared" si="48"/>
        <v>2596.9500000000003</v>
      </c>
      <c r="S101" s="46">
        <f t="shared" si="49"/>
        <v>2596.9500000000003</v>
      </c>
      <c r="T101" s="46">
        <f t="shared" si="50"/>
        <v>2596.9500000000003</v>
      </c>
      <c r="U101" s="49">
        <v>51939</v>
      </c>
    </row>
    <row r="102" spans="1:21" x14ac:dyDescent="0.15">
      <c r="A102" s="45" t="s">
        <v>391</v>
      </c>
      <c r="B102" s="45" t="s">
        <v>389</v>
      </c>
      <c r="C102" s="45" t="s">
        <v>268</v>
      </c>
      <c r="D102" s="46">
        <f t="shared" si="34"/>
        <v>15581.699999999999</v>
      </c>
      <c r="E102" s="46">
        <f t="shared" si="35"/>
        <v>1038.78</v>
      </c>
      <c r="F102" s="46">
        <f t="shared" si="36"/>
        <v>5193.9000000000005</v>
      </c>
      <c r="G102" s="46">
        <f t="shared" si="37"/>
        <v>2596.9500000000003</v>
      </c>
      <c r="H102" s="46">
        <f t="shared" si="38"/>
        <v>1038.78</v>
      </c>
      <c r="I102" s="46">
        <f t="shared" si="39"/>
        <v>1558.1699999999998</v>
      </c>
      <c r="J102" s="46">
        <f t="shared" si="40"/>
        <v>3635.7300000000005</v>
      </c>
      <c r="K102" s="46">
        <f t="shared" si="41"/>
        <v>5193.9000000000005</v>
      </c>
      <c r="L102" s="46">
        <f t="shared" si="42"/>
        <v>1558.1699999999998</v>
      </c>
      <c r="M102" s="46">
        <f t="shared" si="43"/>
        <v>2596.9500000000003</v>
      </c>
      <c r="N102" s="46">
        <f t="shared" si="44"/>
        <v>2596.9500000000003</v>
      </c>
      <c r="O102" s="46">
        <f t="shared" si="45"/>
        <v>519.39</v>
      </c>
      <c r="P102" s="46">
        <f t="shared" si="46"/>
        <v>519.39</v>
      </c>
      <c r="Q102" s="46">
        <f t="shared" si="47"/>
        <v>519.39</v>
      </c>
      <c r="R102" s="46">
        <f t="shared" si="48"/>
        <v>2596.9500000000003</v>
      </c>
      <c r="S102" s="46">
        <f t="shared" si="49"/>
        <v>2596.9500000000003</v>
      </c>
      <c r="T102" s="46">
        <f t="shared" si="50"/>
        <v>2596.9500000000003</v>
      </c>
      <c r="U102" s="49">
        <v>51939</v>
      </c>
    </row>
    <row r="103" spans="1:21" x14ac:dyDescent="0.15">
      <c r="A103" s="45" t="s">
        <v>392</v>
      </c>
      <c r="B103" s="45" t="s">
        <v>393</v>
      </c>
      <c r="C103" s="45" t="s">
        <v>292</v>
      </c>
      <c r="D103" s="46">
        <f t="shared" si="34"/>
        <v>10017</v>
      </c>
      <c r="E103" s="46">
        <f t="shared" si="35"/>
        <v>667.80000000000007</v>
      </c>
      <c r="F103" s="46">
        <f t="shared" si="36"/>
        <v>3339</v>
      </c>
      <c r="G103" s="46">
        <f t="shared" si="37"/>
        <v>1669.5</v>
      </c>
      <c r="H103" s="46">
        <f t="shared" si="38"/>
        <v>667.80000000000007</v>
      </c>
      <c r="I103" s="46">
        <f t="shared" si="39"/>
        <v>1001.6999999999999</v>
      </c>
      <c r="J103" s="46">
        <f t="shared" si="40"/>
        <v>2337.3000000000002</v>
      </c>
      <c r="K103" s="46">
        <f t="shared" si="41"/>
        <v>3339</v>
      </c>
      <c r="L103" s="46">
        <f t="shared" si="42"/>
        <v>1001.6999999999999</v>
      </c>
      <c r="M103" s="46">
        <f t="shared" si="43"/>
        <v>1669.5</v>
      </c>
      <c r="N103" s="46">
        <f t="shared" si="44"/>
        <v>1669.5</v>
      </c>
      <c r="O103" s="46">
        <f t="shared" si="45"/>
        <v>333.90000000000003</v>
      </c>
      <c r="P103" s="46">
        <f t="shared" si="46"/>
        <v>333.90000000000003</v>
      </c>
      <c r="Q103" s="46">
        <f t="shared" si="47"/>
        <v>333.90000000000003</v>
      </c>
      <c r="R103" s="46">
        <f t="shared" si="48"/>
        <v>1669.5</v>
      </c>
      <c r="S103" s="46">
        <f t="shared" si="49"/>
        <v>1669.5</v>
      </c>
      <c r="T103" s="46">
        <f t="shared" si="50"/>
        <v>1669.5</v>
      </c>
      <c r="U103" s="49">
        <v>33390</v>
      </c>
    </row>
    <row r="104" spans="1:21" x14ac:dyDescent="0.15">
      <c r="A104" s="45" t="s">
        <v>394</v>
      </c>
      <c r="B104" s="45" t="s">
        <v>393</v>
      </c>
      <c r="C104" s="45" t="s">
        <v>292</v>
      </c>
      <c r="D104" s="46">
        <f t="shared" si="34"/>
        <v>10017</v>
      </c>
      <c r="E104" s="46">
        <f t="shared" si="35"/>
        <v>667.80000000000007</v>
      </c>
      <c r="F104" s="46">
        <f t="shared" si="36"/>
        <v>3339</v>
      </c>
      <c r="G104" s="46">
        <f t="shared" si="37"/>
        <v>1669.5</v>
      </c>
      <c r="H104" s="46">
        <f t="shared" si="38"/>
        <v>667.80000000000007</v>
      </c>
      <c r="I104" s="46">
        <f t="shared" si="39"/>
        <v>1001.6999999999999</v>
      </c>
      <c r="J104" s="46">
        <f t="shared" si="40"/>
        <v>2337.3000000000002</v>
      </c>
      <c r="K104" s="46">
        <f t="shared" si="41"/>
        <v>3339</v>
      </c>
      <c r="L104" s="46">
        <f t="shared" si="42"/>
        <v>1001.6999999999999</v>
      </c>
      <c r="M104" s="46">
        <f t="shared" si="43"/>
        <v>1669.5</v>
      </c>
      <c r="N104" s="46">
        <f t="shared" si="44"/>
        <v>1669.5</v>
      </c>
      <c r="O104" s="46">
        <f t="shared" si="45"/>
        <v>333.90000000000003</v>
      </c>
      <c r="P104" s="46">
        <f t="shared" si="46"/>
        <v>333.90000000000003</v>
      </c>
      <c r="Q104" s="46">
        <f t="shared" si="47"/>
        <v>333.90000000000003</v>
      </c>
      <c r="R104" s="46">
        <f t="shared" si="48"/>
        <v>1669.5</v>
      </c>
      <c r="S104" s="46">
        <f t="shared" si="49"/>
        <v>1669.5</v>
      </c>
      <c r="T104" s="46">
        <f t="shared" si="50"/>
        <v>1669.5</v>
      </c>
      <c r="U104" s="49">
        <v>33390</v>
      </c>
    </row>
    <row r="105" spans="1:21" x14ac:dyDescent="0.15">
      <c r="A105" s="45" t="s">
        <v>395</v>
      </c>
      <c r="B105" s="45" t="s">
        <v>396</v>
      </c>
      <c r="C105" s="45" t="s">
        <v>292</v>
      </c>
      <c r="D105" s="46">
        <f t="shared" si="34"/>
        <v>8762.6999999999989</v>
      </c>
      <c r="E105" s="46">
        <f t="shared" si="35"/>
        <v>584.18000000000006</v>
      </c>
      <c r="F105" s="46">
        <f t="shared" si="36"/>
        <v>2920.9</v>
      </c>
      <c r="G105" s="46">
        <f t="shared" si="37"/>
        <v>1460.45</v>
      </c>
      <c r="H105" s="46">
        <f t="shared" si="38"/>
        <v>584.18000000000006</v>
      </c>
      <c r="I105" s="46">
        <f t="shared" si="39"/>
        <v>876.27</v>
      </c>
      <c r="J105" s="46">
        <f t="shared" si="40"/>
        <v>2044.63</v>
      </c>
      <c r="K105" s="46">
        <f t="shared" si="41"/>
        <v>2920.9</v>
      </c>
      <c r="L105" s="46">
        <f t="shared" si="42"/>
        <v>876.27</v>
      </c>
      <c r="M105" s="46">
        <f t="shared" si="43"/>
        <v>1460.45</v>
      </c>
      <c r="N105" s="46">
        <f t="shared" si="44"/>
        <v>1460.45</v>
      </c>
      <c r="O105" s="46">
        <f t="shared" si="45"/>
        <v>292.09000000000003</v>
      </c>
      <c r="P105" s="46">
        <f t="shared" si="46"/>
        <v>292.09000000000003</v>
      </c>
      <c r="Q105" s="46">
        <f t="shared" si="47"/>
        <v>292.09000000000003</v>
      </c>
      <c r="R105" s="46">
        <f t="shared" si="48"/>
        <v>1460.45</v>
      </c>
      <c r="S105" s="46">
        <f t="shared" si="49"/>
        <v>1460.45</v>
      </c>
      <c r="T105" s="46">
        <f t="shared" si="50"/>
        <v>1460.45</v>
      </c>
      <c r="U105" s="49">
        <v>29209</v>
      </c>
    </row>
    <row r="106" spans="1:21" x14ac:dyDescent="0.15">
      <c r="A106" s="45" t="s">
        <v>397</v>
      </c>
      <c r="B106" s="45" t="s">
        <v>396</v>
      </c>
      <c r="C106" s="45" t="s">
        <v>292</v>
      </c>
      <c r="D106" s="46">
        <f t="shared" si="34"/>
        <v>8762.6999999999989</v>
      </c>
      <c r="E106" s="46">
        <f t="shared" si="35"/>
        <v>584.18000000000006</v>
      </c>
      <c r="F106" s="46">
        <f t="shared" si="36"/>
        <v>2920.9</v>
      </c>
      <c r="G106" s="46">
        <f t="shared" si="37"/>
        <v>1460.45</v>
      </c>
      <c r="H106" s="46">
        <f t="shared" si="38"/>
        <v>584.18000000000006</v>
      </c>
      <c r="I106" s="46">
        <f t="shared" si="39"/>
        <v>876.27</v>
      </c>
      <c r="J106" s="46">
        <f t="shared" si="40"/>
        <v>2044.63</v>
      </c>
      <c r="K106" s="46">
        <f t="shared" si="41"/>
        <v>2920.9</v>
      </c>
      <c r="L106" s="46">
        <f t="shared" si="42"/>
        <v>876.27</v>
      </c>
      <c r="M106" s="46">
        <f t="shared" si="43"/>
        <v>1460.45</v>
      </c>
      <c r="N106" s="46">
        <f t="shared" si="44"/>
        <v>1460.45</v>
      </c>
      <c r="O106" s="46">
        <f t="shared" si="45"/>
        <v>292.09000000000003</v>
      </c>
      <c r="P106" s="46">
        <f t="shared" si="46"/>
        <v>292.09000000000003</v>
      </c>
      <c r="Q106" s="46">
        <f t="shared" si="47"/>
        <v>292.09000000000003</v>
      </c>
      <c r="R106" s="46">
        <f t="shared" si="48"/>
        <v>1460.45</v>
      </c>
      <c r="S106" s="46">
        <f t="shared" si="49"/>
        <v>1460.45</v>
      </c>
      <c r="T106" s="46">
        <f t="shared" si="50"/>
        <v>1460.45</v>
      </c>
      <c r="U106" s="49">
        <v>29209</v>
      </c>
    </row>
    <row r="107" spans="1:21" x14ac:dyDescent="0.15">
      <c r="A107" s="45" t="s">
        <v>398</v>
      </c>
      <c r="B107" s="45" t="s">
        <v>399</v>
      </c>
      <c r="C107" s="45" t="s">
        <v>292</v>
      </c>
      <c r="D107" s="46">
        <f t="shared" si="34"/>
        <v>6297.9</v>
      </c>
      <c r="E107" s="46">
        <f t="shared" si="35"/>
        <v>419.86</v>
      </c>
      <c r="F107" s="46">
        <f t="shared" si="36"/>
        <v>2099.3000000000002</v>
      </c>
      <c r="G107" s="46">
        <f t="shared" si="37"/>
        <v>1049.6500000000001</v>
      </c>
      <c r="H107" s="46">
        <f t="shared" si="38"/>
        <v>419.86</v>
      </c>
      <c r="I107" s="46">
        <f t="shared" si="39"/>
        <v>629.79</v>
      </c>
      <c r="J107" s="46">
        <f t="shared" si="40"/>
        <v>1469.5100000000002</v>
      </c>
      <c r="K107" s="46">
        <f t="shared" si="41"/>
        <v>2099.3000000000002</v>
      </c>
      <c r="L107" s="46">
        <f t="shared" si="42"/>
        <v>629.79</v>
      </c>
      <c r="M107" s="46">
        <f t="shared" si="43"/>
        <v>1049.6500000000001</v>
      </c>
      <c r="N107" s="46">
        <f t="shared" si="44"/>
        <v>1049.6500000000001</v>
      </c>
      <c r="O107" s="46">
        <f t="shared" si="45"/>
        <v>209.93</v>
      </c>
      <c r="P107" s="46">
        <f t="shared" si="46"/>
        <v>209.93</v>
      </c>
      <c r="Q107" s="46">
        <f t="shared" si="47"/>
        <v>209.93</v>
      </c>
      <c r="R107" s="46">
        <f t="shared" si="48"/>
        <v>1049.6500000000001</v>
      </c>
      <c r="S107" s="46">
        <f t="shared" si="49"/>
        <v>1049.6500000000001</v>
      </c>
      <c r="T107" s="46">
        <f t="shared" si="50"/>
        <v>1049.6500000000001</v>
      </c>
      <c r="U107" s="49">
        <v>20993</v>
      </c>
    </row>
    <row r="108" spans="1:21" x14ac:dyDescent="0.15">
      <c r="A108" s="45" t="s">
        <v>400</v>
      </c>
      <c r="B108" s="45" t="s">
        <v>401</v>
      </c>
      <c r="C108" s="45" t="s">
        <v>292</v>
      </c>
      <c r="D108" s="46">
        <f t="shared" si="34"/>
        <v>6297.9</v>
      </c>
      <c r="E108" s="46">
        <f t="shared" si="35"/>
        <v>419.86</v>
      </c>
      <c r="F108" s="46">
        <f t="shared" si="36"/>
        <v>2099.3000000000002</v>
      </c>
      <c r="G108" s="46">
        <f t="shared" si="37"/>
        <v>1049.6500000000001</v>
      </c>
      <c r="H108" s="46">
        <f t="shared" si="38"/>
        <v>419.86</v>
      </c>
      <c r="I108" s="46">
        <f t="shared" si="39"/>
        <v>629.79</v>
      </c>
      <c r="J108" s="46">
        <f t="shared" si="40"/>
        <v>1469.5100000000002</v>
      </c>
      <c r="K108" s="46">
        <f t="shared" si="41"/>
        <v>2099.3000000000002</v>
      </c>
      <c r="L108" s="46">
        <f t="shared" si="42"/>
        <v>629.79</v>
      </c>
      <c r="M108" s="46">
        <f t="shared" si="43"/>
        <v>1049.6500000000001</v>
      </c>
      <c r="N108" s="46">
        <f t="shared" si="44"/>
        <v>1049.6500000000001</v>
      </c>
      <c r="O108" s="46">
        <f t="shared" si="45"/>
        <v>209.93</v>
      </c>
      <c r="P108" s="46">
        <f t="shared" si="46"/>
        <v>209.93</v>
      </c>
      <c r="Q108" s="46">
        <f t="shared" si="47"/>
        <v>209.93</v>
      </c>
      <c r="R108" s="46">
        <f t="shared" si="48"/>
        <v>1049.6500000000001</v>
      </c>
      <c r="S108" s="46">
        <f t="shared" si="49"/>
        <v>1049.6500000000001</v>
      </c>
      <c r="T108" s="46">
        <f t="shared" si="50"/>
        <v>1049.6500000000001</v>
      </c>
      <c r="U108" s="49">
        <v>20993</v>
      </c>
    </row>
    <row r="109" spans="1:21" x14ac:dyDescent="0.15">
      <c r="A109" s="45" t="s">
        <v>402</v>
      </c>
      <c r="B109" s="45" t="s">
        <v>401</v>
      </c>
      <c r="C109" s="45" t="s">
        <v>292</v>
      </c>
      <c r="D109" s="46">
        <f t="shared" si="34"/>
        <v>6297.9</v>
      </c>
      <c r="E109" s="46">
        <f t="shared" si="35"/>
        <v>419.86</v>
      </c>
      <c r="F109" s="46">
        <f t="shared" si="36"/>
        <v>2099.3000000000002</v>
      </c>
      <c r="G109" s="46">
        <f t="shared" si="37"/>
        <v>1049.6500000000001</v>
      </c>
      <c r="H109" s="46">
        <f t="shared" si="38"/>
        <v>419.86</v>
      </c>
      <c r="I109" s="46">
        <f t="shared" si="39"/>
        <v>629.79</v>
      </c>
      <c r="J109" s="46">
        <f t="shared" si="40"/>
        <v>1469.5100000000002</v>
      </c>
      <c r="K109" s="46">
        <f t="shared" si="41"/>
        <v>2099.3000000000002</v>
      </c>
      <c r="L109" s="46">
        <f t="shared" si="42"/>
        <v>629.79</v>
      </c>
      <c r="M109" s="46">
        <f t="shared" si="43"/>
        <v>1049.6500000000001</v>
      </c>
      <c r="N109" s="46">
        <f t="shared" si="44"/>
        <v>1049.6500000000001</v>
      </c>
      <c r="O109" s="46">
        <f t="shared" si="45"/>
        <v>209.93</v>
      </c>
      <c r="P109" s="46">
        <f t="shared" si="46"/>
        <v>209.93</v>
      </c>
      <c r="Q109" s="46">
        <f t="shared" si="47"/>
        <v>209.93</v>
      </c>
      <c r="R109" s="46">
        <f t="shared" si="48"/>
        <v>1049.6500000000001</v>
      </c>
      <c r="S109" s="46">
        <f t="shared" si="49"/>
        <v>1049.6500000000001</v>
      </c>
      <c r="T109" s="46">
        <f t="shared" si="50"/>
        <v>1049.6500000000001</v>
      </c>
      <c r="U109" s="49">
        <v>20993</v>
      </c>
    </row>
    <row r="110" spans="1:21" x14ac:dyDescent="0.15">
      <c r="A110" s="45" t="s">
        <v>403</v>
      </c>
      <c r="B110" s="45" t="s">
        <v>393</v>
      </c>
      <c r="C110" s="45" t="s">
        <v>268</v>
      </c>
      <c r="D110" s="46">
        <f t="shared" si="34"/>
        <v>13191.6</v>
      </c>
      <c r="E110" s="46">
        <f t="shared" si="35"/>
        <v>879.44</v>
      </c>
      <c r="F110" s="46">
        <f t="shared" si="36"/>
        <v>4397.2</v>
      </c>
      <c r="G110" s="46">
        <f t="shared" si="37"/>
        <v>2198.6</v>
      </c>
      <c r="H110" s="46">
        <f t="shared" si="38"/>
        <v>879.44</v>
      </c>
      <c r="I110" s="46">
        <f t="shared" si="39"/>
        <v>1319.1599999999999</v>
      </c>
      <c r="J110" s="46">
        <f t="shared" si="40"/>
        <v>3078.0400000000004</v>
      </c>
      <c r="K110" s="46">
        <f t="shared" si="41"/>
        <v>4397.2</v>
      </c>
      <c r="L110" s="46">
        <f t="shared" si="42"/>
        <v>1319.1599999999999</v>
      </c>
      <c r="M110" s="46">
        <f t="shared" si="43"/>
        <v>2198.6</v>
      </c>
      <c r="N110" s="46">
        <f t="shared" si="44"/>
        <v>2198.6</v>
      </c>
      <c r="O110" s="46">
        <f t="shared" si="45"/>
        <v>439.72</v>
      </c>
      <c r="P110" s="46">
        <f t="shared" si="46"/>
        <v>439.72</v>
      </c>
      <c r="Q110" s="46">
        <f t="shared" si="47"/>
        <v>439.72</v>
      </c>
      <c r="R110" s="46">
        <f t="shared" si="48"/>
        <v>2198.6</v>
      </c>
      <c r="S110" s="46">
        <f t="shared" si="49"/>
        <v>2198.6</v>
      </c>
      <c r="T110" s="46">
        <f t="shared" si="50"/>
        <v>2198.6</v>
      </c>
      <c r="U110" s="49">
        <v>43972</v>
      </c>
    </row>
    <row r="111" spans="1:21" x14ac:dyDescent="0.15">
      <c r="A111" s="45" t="s">
        <v>404</v>
      </c>
      <c r="B111" s="45" t="s">
        <v>393</v>
      </c>
      <c r="C111" s="45" t="s">
        <v>268</v>
      </c>
      <c r="D111" s="46">
        <f t="shared" si="34"/>
        <v>13191.6</v>
      </c>
      <c r="E111" s="46">
        <f t="shared" si="35"/>
        <v>879.44</v>
      </c>
      <c r="F111" s="46">
        <f t="shared" si="36"/>
        <v>4397.2</v>
      </c>
      <c r="G111" s="46">
        <f t="shared" si="37"/>
        <v>2198.6</v>
      </c>
      <c r="H111" s="46">
        <f t="shared" si="38"/>
        <v>879.44</v>
      </c>
      <c r="I111" s="46">
        <f t="shared" si="39"/>
        <v>1319.1599999999999</v>
      </c>
      <c r="J111" s="46">
        <f t="shared" si="40"/>
        <v>3078.0400000000004</v>
      </c>
      <c r="K111" s="46">
        <f t="shared" si="41"/>
        <v>4397.2</v>
      </c>
      <c r="L111" s="46">
        <f t="shared" si="42"/>
        <v>1319.1599999999999</v>
      </c>
      <c r="M111" s="46">
        <f t="shared" si="43"/>
        <v>2198.6</v>
      </c>
      <c r="N111" s="46">
        <f t="shared" si="44"/>
        <v>2198.6</v>
      </c>
      <c r="O111" s="46">
        <f t="shared" si="45"/>
        <v>439.72</v>
      </c>
      <c r="P111" s="46">
        <f t="shared" si="46"/>
        <v>439.72</v>
      </c>
      <c r="Q111" s="46">
        <f t="shared" si="47"/>
        <v>439.72</v>
      </c>
      <c r="R111" s="46">
        <f t="shared" si="48"/>
        <v>2198.6</v>
      </c>
      <c r="S111" s="46">
        <f t="shared" si="49"/>
        <v>2198.6</v>
      </c>
      <c r="T111" s="46">
        <f t="shared" si="50"/>
        <v>2198.6</v>
      </c>
      <c r="U111" s="49">
        <v>43972</v>
      </c>
    </row>
    <row r="112" spans="1:21" x14ac:dyDescent="0.15">
      <c r="A112" s="45" t="s">
        <v>405</v>
      </c>
      <c r="B112" s="45" t="s">
        <v>396</v>
      </c>
      <c r="C112" s="45" t="s">
        <v>292</v>
      </c>
      <c r="D112" s="46">
        <f t="shared" si="34"/>
        <v>8762.6999999999989</v>
      </c>
      <c r="E112" s="46">
        <f t="shared" si="35"/>
        <v>584.18000000000006</v>
      </c>
      <c r="F112" s="46">
        <f t="shared" si="36"/>
        <v>2920.9</v>
      </c>
      <c r="G112" s="46">
        <f t="shared" si="37"/>
        <v>1460.45</v>
      </c>
      <c r="H112" s="46">
        <f t="shared" si="38"/>
        <v>584.18000000000006</v>
      </c>
      <c r="I112" s="46">
        <f t="shared" si="39"/>
        <v>876.27</v>
      </c>
      <c r="J112" s="46">
        <f t="shared" si="40"/>
        <v>2044.63</v>
      </c>
      <c r="K112" s="46">
        <f t="shared" si="41"/>
        <v>2920.9</v>
      </c>
      <c r="L112" s="46">
        <f t="shared" si="42"/>
        <v>876.27</v>
      </c>
      <c r="M112" s="46">
        <f t="shared" si="43"/>
        <v>1460.45</v>
      </c>
      <c r="N112" s="46">
        <f t="shared" si="44"/>
        <v>1460.45</v>
      </c>
      <c r="O112" s="46">
        <f t="shared" si="45"/>
        <v>292.09000000000003</v>
      </c>
      <c r="P112" s="46">
        <f t="shared" si="46"/>
        <v>292.09000000000003</v>
      </c>
      <c r="Q112" s="46">
        <f t="shared" si="47"/>
        <v>292.09000000000003</v>
      </c>
      <c r="R112" s="46">
        <f t="shared" si="48"/>
        <v>1460.45</v>
      </c>
      <c r="S112" s="46">
        <f t="shared" si="49"/>
        <v>1460.45</v>
      </c>
      <c r="T112" s="46">
        <f t="shared" si="50"/>
        <v>1460.45</v>
      </c>
      <c r="U112" s="49">
        <v>29209</v>
      </c>
    </row>
    <row r="113" spans="1:21" x14ac:dyDescent="0.15">
      <c r="A113" s="45" t="s">
        <v>406</v>
      </c>
      <c r="B113" s="45" t="s">
        <v>396</v>
      </c>
      <c r="C113" s="45" t="s">
        <v>292</v>
      </c>
      <c r="D113" s="46">
        <f t="shared" si="34"/>
        <v>8762.6999999999989</v>
      </c>
      <c r="E113" s="46">
        <f t="shared" si="35"/>
        <v>584.18000000000006</v>
      </c>
      <c r="F113" s="46">
        <f t="shared" si="36"/>
        <v>2920.9</v>
      </c>
      <c r="G113" s="46">
        <f t="shared" si="37"/>
        <v>1460.45</v>
      </c>
      <c r="H113" s="46">
        <f t="shared" si="38"/>
        <v>584.18000000000006</v>
      </c>
      <c r="I113" s="46">
        <f t="shared" si="39"/>
        <v>876.27</v>
      </c>
      <c r="J113" s="46">
        <f t="shared" si="40"/>
        <v>2044.63</v>
      </c>
      <c r="K113" s="46">
        <f t="shared" si="41"/>
        <v>2920.9</v>
      </c>
      <c r="L113" s="46">
        <f t="shared" si="42"/>
        <v>876.27</v>
      </c>
      <c r="M113" s="46">
        <f t="shared" si="43"/>
        <v>1460.45</v>
      </c>
      <c r="N113" s="46">
        <f t="shared" si="44"/>
        <v>1460.45</v>
      </c>
      <c r="O113" s="46">
        <f t="shared" si="45"/>
        <v>292.09000000000003</v>
      </c>
      <c r="P113" s="46">
        <f t="shared" si="46"/>
        <v>292.09000000000003</v>
      </c>
      <c r="Q113" s="46">
        <f t="shared" si="47"/>
        <v>292.09000000000003</v>
      </c>
      <c r="R113" s="46">
        <f t="shared" si="48"/>
        <v>1460.45</v>
      </c>
      <c r="S113" s="46">
        <f t="shared" si="49"/>
        <v>1460.45</v>
      </c>
      <c r="T113" s="46">
        <f t="shared" si="50"/>
        <v>1460.45</v>
      </c>
      <c r="U113" s="49">
        <v>29209</v>
      </c>
    </row>
    <row r="114" spans="1:21" x14ac:dyDescent="0.15">
      <c r="A114" s="45" t="s">
        <v>407</v>
      </c>
      <c r="B114" s="45" t="s">
        <v>408</v>
      </c>
      <c r="C114" s="45" t="s">
        <v>292</v>
      </c>
      <c r="D114" s="46">
        <f t="shared" si="34"/>
        <v>3692.1</v>
      </c>
      <c r="E114" s="46">
        <f t="shared" si="35"/>
        <v>246.14000000000001</v>
      </c>
      <c r="F114" s="46">
        <f t="shared" si="36"/>
        <v>1230.7</v>
      </c>
      <c r="G114" s="46">
        <f t="shared" si="37"/>
        <v>615.35</v>
      </c>
      <c r="H114" s="46">
        <f t="shared" si="38"/>
        <v>246.14000000000001</v>
      </c>
      <c r="I114" s="46">
        <f t="shared" si="39"/>
        <v>369.21</v>
      </c>
      <c r="J114" s="46">
        <f t="shared" si="40"/>
        <v>861.49000000000012</v>
      </c>
      <c r="K114" s="46">
        <f t="shared" si="41"/>
        <v>1230.7</v>
      </c>
      <c r="L114" s="46">
        <f t="shared" si="42"/>
        <v>369.21</v>
      </c>
      <c r="M114" s="46">
        <f t="shared" si="43"/>
        <v>615.35</v>
      </c>
      <c r="N114" s="46">
        <f t="shared" si="44"/>
        <v>615.35</v>
      </c>
      <c r="O114" s="46">
        <f t="shared" si="45"/>
        <v>123.07000000000001</v>
      </c>
      <c r="P114" s="46">
        <f t="shared" si="46"/>
        <v>123.07000000000001</v>
      </c>
      <c r="Q114" s="46">
        <f t="shared" si="47"/>
        <v>123.07000000000001</v>
      </c>
      <c r="R114" s="46">
        <f t="shared" si="48"/>
        <v>615.35</v>
      </c>
      <c r="S114" s="46">
        <f t="shared" si="49"/>
        <v>615.35</v>
      </c>
      <c r="T114" s="46">
        <f t="shared" si="50"/>
        <v>615.35</v>
      </c>
      <c r="U114" s="49">
        <v>12307</v>
      </c>
    </row>
    <row r="115" spans="1:21" x14ac:dyDescent="0.15">
      <c r="A115" s="45" t="s">
        <v>409</v>
      </c>
      <c r="B115" s="45" t="s">
        <v>393</v>
      </c>
      <c r="C115" s="45" t="s">
        <v>292</v>
      </c>
      <c r="D115" s="46">
        <f t="shared" si="34"/>
        <v>10017</v>
      </c>
      <c r="E115" s="46">
        <f t="shared" si="35"/>
        <v>667.80000000000007</v>
      </c>
      <c r="F115" s="46">
        <f t="shared" si="36"/>
        <v>3339</v>
      </c>
      <c r="G115" s="46">
        <f t="shared" si="37"/>
        <v>1669.5</v>
      </c>
      <c r="H115" s="46">
        <f t="shared" si="38"/>
        <v>667.80000000000007</v>
      </c>
      <c r="I115" s="46">
        <f t="shared" si="39"/>
        <v>1001.6999999999999</v>
      </c>
      <c r="J115" s="46">
        <f t="shared" si="40"/>
        <v>2337.3000000000002</v>
      </c>
      <c r="K115" s="46">
        <f t="shared" si="41"/>
        <v>3339</v>
      </c>
      <c r="L115" s="46">
        <f t="shared" si="42"/>
        <v>1001.6999999999999</v>
      </c>
      <c r="M115" s="46">
        <f t="shared" si="43"/>
        <v>1669.5</v>
      </c>
      <c r="N115" s="46">
        <f t="shared" si="44"/>
        <v>1669.5</v>
      </c>
      <c r="O115" s="46">
        <f t="shared" si="45"/>
        <v>333.90000000000003</v>
      </c>
      <c r="P115" s="46">
        <f t="shared" si="46"/>
        <v>333.90000000000003</v>
      </c>
      <c r="Q115" s="46">
        <f t="shared" si="47"/>
        <v>333.90000000000003</v>
      </c>
      <c r="R115" s="46">
        <f t="shared" si="48"/>
        <v>1669.5</v>
      </c>
      <c r="S115" s="46">
        <f t="shared" si="49"/>
        <v>1669.5</v>
      </c>
      <c r="T115" s="46">
        <f t="shared" si="50"/>
        <v>1669.5</v>
      </c>
      <c r="U115" s="49">
        <v>33390</v>
      </c>
    </row>
    <row r="116" spans="1:21" x14ac:dyDescent="0.15">
      <c r="S116" s="123" t="s">
        <v>47</v>
      </c>
      <c r="T116" s="123"/>
      <c r="U116" s="32">
        <f>SUM(U5:U115)</f>
        <v>4433869</v>
      </c>
    </row>
  </sheetData>
  <mergeCells count="8">
    <mergeCell ref="A1:T1"/>
    <mergeCell ref="D2:Q2"/>
    <mergeCell ref="R2:T2"/>
    <mergeCell ref="A4:B4"/>
    <mergeCell ref="S116:T116"/>
    <mergeCell ref="A2:A3"/>
    <mergeCell ref="B2:B3"/>
    <mergeCell ref="C2:C3"/>
  </mergeCells>
  <phoneticPr fontId="33" type="noConversion"/>
  <pageMargins left="0.51181102362204722" right="0.11811023622047245" top="0.55118110236220474" bottom="0.35433070866141736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workbookViewId="0">
      <selection activeCell="R3" sqref="R3"/>
    </sheetView>
  </sheetViews>
  <sheetFormatPr defaultColWidth="9" defaultRowHeight="13.5" x14ac:dyDescent="0.15"/>
  <cols>
    <col min="1" max="1" width="9.625" style="1" customWidth="1"/>
    <col min="2" max="2" width="6" style="1" customWidth="1"/>
    <col min="3" max="3" width="5.5" style="1" customWidth="1"/>
    <col min="4" max="16" width="6" style="1" customWidth="1"/>
    <col min="17" max="17" width="7.75" style="1" customWidth="1"/>
    <col min="18" max="20" width="6" style="1" customWidth="1"/>
    <col min="21" max="21" width="7.375" style="1" customWidth="1"/>
    <col min="22" max="16384" width="9" style="1"/>
  </cols>
  <sheetData>
    <row r="1" spans="1:21" ht="24" customHeight="1" x14ac:dyDescent="0.15">
      <c r="A1" s="134" t="s">
        <v>410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</row>
    <row r="2" spans="1:21" ht="21.75" customHeight="1" x14ac:dyDescent="0.15">
      <c r="A2" s="150" t="s">
        <v>94</v>
      </c>
      <c r="B2" s="136" t="s">
        <v>1</v>
      </c>
      <c r="C2" s="152" t="s">
        <v>7</v>
      </c>
      <c r="D2" s="148" t="s">
        <v>2</v>
      </c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9"/>
      <c r="Q2" s="127" t="s">
        <v>411</v>
      </c>
      <c r="R2" s="128"/>
      <c r="S2" s="128"/>
      <c r="T2" s="128"/>
      <c r="U2" s="41"/>
    </row>
    <row r="3" spans="1:21" s="2" customFormat="1" ht="65.25" x14ac:dyDescent="0.15">
      <c r="A3" s="151"/>
      <c r="B3" s="136"/>
      <c r="C3" s="153"/>
      <c r="D3" s="36" t="s">
        <v>8</v>
      </c>
      <c r="E3" s="35" t="s">
        <v>58</v>
      </c>
      <c r="F3" s="35" t="s">
        <v>10</v>
      </c>
      <c r="G3" s="35" t="s">
        <v>412</v>
      </c>
      <c r="H3" s="35" t="s">
        <v>142</v>
      </c>
      <c r="I3" s="35" t="s">
        <v>97</v>
      </c>
      <c r="J3" s="35" t="s">
        <v>98</v>
      </c>
      <c r="K3" s="35" t="s">
        <v>16</v>
      </c>
      <c r="L3" s="35" t="s">
        <v>17</v>
      </c>
      <c r="M3" s="35" t="s">
        <v>18</v>
      </c>
      <c r="N3" s="35" t="s">
        <v>19</v>
      </c>
      <c r="O3" s="35" t="s">
        <v>20</v>
      </c>
      <c r="P3" s="35" t="s">
        <v>21</v>
      </c>
      <c r="Q3" s="34" t="s">
        <v>413</v>
      </c>
      <c r="R3" s="34" t="s">
        <v>605</v>
      </c>
      <c r="S3" s="34" t="s">
        <v>23</v>
      </c>
      <c r="T3" s="34" t="s">
        <v>25</v>
      </c>
      <c r="U3" s="5" t="s">
        <v>61</v>
      </c>
    </row>
    <row r="4" spans="1:21" s="2" customFormat="1" ht="21" customHeight="1" x14ac:dyDescent="0.15">
      <c r="A4" s="131" t="s">
        <v>27</v>
      </c>
      <c r="B4" s="132"/>
      <c r="C4" s="36"/>
      <c r="D4" s="37">
        <v>0.08</v>
      </c>
      <c r="E4" s="37">
        <v>0.02</v>
      </c>
      <c r="F4" s="37">
        <v>0.14000000000000001</v>
      </c>
      <c r="G4" s="37">
        <v>0.05</v>
      </c>
      <c r="H4" s="37">
        <v>0.03</v>
      </c>
      <c r="I4" s="37">
        <v>0.1</v>
      </c>
      <c r="J4" s="37">
        <v>0.17</v>
      </c>
      <c r="K4" s="37">
        <v>0.02</v>
      </c>
      <c r="L4" s="37">
        <v>0.03</v>
      </c>
      <c r="M4" s="37">
        <v>0.03</v>
      </c>
      <c r="N4" s="37">
        <v>0.01</v>
      </c>
      <c r="O4" s="37">
        <v>0.01</v>
      </c>
      <c r="P4" s="37">
        <v>0.01</v>
      </c>
      <c r="Q4" s="37">
        <v>0.09</v>
      </c>
      <c r="R4" s="37">
        <v>0.13</v>
      </c>
      <c r="S4" s="37">
        <v>0.04</v>
      </c>
      <c r="T4" s="37">
        <v>0.04</v>
      </c>
      <c r="U4" s="37">
        <v>1</v>
      </c>
    </row>
    <row r="5" spans="1:21" ht="15.75" customHeight="1" x14ac:dyDescent="0.15">
      <c r="A5" s="38" t="s">
        <v>414</v>
      </c>
      <c r="B5" s="13" t="s">
        <v>415</v>
      </c>
      <c r="C5" s="5" t="s">
        <v>268</v>
      </c>
      <c r="D5" s="39">
        <f t="shared" ref="D5" si="0">U5*0.08</f>
        <v>1586.4</v>
      </c>
      <c r="E5" s="40">
        <f t="shared" ref="E5" si="1">U5*0.02</f>
        <v>396.6</v>
      </c>
      <c r="F5" s="39">
        <f t="shared" ref="F5" si="2">U5*0.14</f>
        <v>2776.2000000000003</v>
      </c>
      <c r="G5" s="39">
        <f t="shared" ref="G5" si="3">U5*0.05</f>
        <v>991.5</v>
      </c>
      <c r="H5" s="39">
        <f t="shared" ref="H5" si="4">U5*0.03</f>
        <v>594.9</v>
      </c>
      <c r="I5" s="39">
        <f t="shared" ref="I5" si="5">U5*0.1</f>
        <v>1983</v>
      </c>
      <c r="J5" s="39">
        <f t="shared" ref="J5" si="6">U5*0.17</f>
        <v>3371.1000000000004</v>
      </c>
      <c r="K5" s="39">
        <f t="shared" ref="K5" si="7">U5*0.02</f>
        <v>396.6</v>
      </c>
      <c r="L5" s="39">
        <f t="shared" ref="L5" si="8">U5*0.03</f>
        <v>594.9</v>
      </c>
      <c r="M5" s="39">
        <f t="shared" ref="M5" si="9">U5*0.03</f>
        <v>594.9</v>
      </c>
      <c r="N5" s="39">
        <f t="shared" ref="N5" si="10">U5*0.01</f>
        <v>198.3</v>
      </c>
      <c r="O5" s="39">
        <f t="shared" ref="O5" si="11">U5*0.01</f>
        <v>198.3</v>
      </c>
      <c r="P5" s="39">
        <f t="shared" ref="P5" si="12">U5*0.01</f>
        <v>198.3</v>
      </c>
      <c r="Q5" s="13">
        <f t="shared" ref="Q5" si="13">U5*0.09</f>
        <v>1784.7</v>
      </c>
      <c r="R5" s="42">
        <f>U5*0.13</f>
        <v>2577.9</v>
      </c>
      <c r="S5" s="42">
        <f t="shared" ref="S5" si="14">U5*0.04</f>
        <v>793.2</v>
      </c>
      <c r="T5" s="42">
        <f t="shared" ref="T5" si="15">U5*0.04</f>
        <v>793.2</v>
      </c>
      <c r="U5" s="5">
        <v>19830</v>
      </c>
    </row>
    <row r="6" spans="1:21" ht="15.75" customHeight="1" x14ac:dyDescent="0.15">
      <c r="A6" s="38" t="s">
        <v>416</v>
      </c>
      <c r="B6" s="13" t="s">
        <v>415</v>
      </c>
      <c r="C6" s="5" t="s">
        <v>268</v>
      </c>
      <c r="D6" s="39">
        <f t="shared" ref="D6:D43" si="16">U6*0.08</f>
        <v>1586.4</v>
      </c>
      <c r="E6" s="40">
        <f t="shared" ref="E6:E43" si="17">U6*0.02</f>
        <v>396.6</v>
      </c>
      <c r="F6" s="39">
        <f t="shared" ref="F6:F43" si="18">U6*0.14</f>
        <v>2776.2000000000003</v>
      </c>
      <c r="G6" s="39">
        <f t="shared" ref="G6:G43" si="19">U6*0.05</f>
        <v>991.5</v>
      </c>
      <c r="H6" s="39">
        <f t="shared" ref="H6:H43" si="20">U6*0.03</f>
        <v>594.9</v>
      </c>
      <c r="I6" s="39">
        <f t="shared" ref="I6:I43" si="21">U6*0.1</f>
        <v>1983</v>
      </c>
      <c r="J6" s="39">
        <f t="shared" ref="J6:J43" si="22">U6*0.17</f>
        <v>3371.1000000000004</v>
      </c>
      <c r="K6" s="39">
        <f t="shared" ref="K6:K43" si="23">U6*0.02</f>
        <v>396.6</v>
      </c>
      <c r="L6" s="39">
        <f t="shared" ref="L6:L43" si="24">U6*0.03</f>
        <v>594.9</v>
      </c>
      <c r="M6" s="39">
        <f t="shared" ref="M6:M43" si="25">U6*0.03</f>
        <v>594.9</v>
      </c>
      <c r="N6" s="39">
        <f t="shared" ref="N6:N43" si="26">U6*0.01</f>
        <v>198.3</v>
      </c>
      <c r="O6" s="39">
        <f t="shared" ref="O6:O43" si="27">U6*0.01</f>
        <v>198.3</v>
      </c>
      <c r="P6" s="39">
        <f t="shared" ref="P6:P43" si="28">U6*0.01</f>
        <v>198.3</v>
      </c>
      <c r="Q6" s="13">
        <f t="shared" ref="Q6:Q43" si="29">U6*0.09</f>
        <v>1784.7</v>
      </c>
      <c r="R6" s="42">
        <f t="shared" ref="R6:R43" si="30">U6*0.13</f>
        <v>2577.9</v>
      </c>
      <c r="S6" s="42">
        <f t="shared" ref="S6:S43" si="31">U6*0.04</f>
        <v>793.2</v>
      </c>
      <c r="T6" s="42">
        <f t="shared" ref="T6:T43" si="32">U6*0.04</f>
        <v>793.2</v>
      </c>
      <c r="U6" s="5">
        <v>19830</v>
      </c>
    </row>
    <row r="7" spans="1:21" ht="15.75" customHeight="1" x14ac:dyDescent="0.15">
      <c r="A7" s="38" t="s">
        <v>417</v>
      </c>
      <c r="B7" s="13" t="s">
        <v>415</v>
      </c>
      <c r="C7" s="5" t="s">
        <v>268</v>
      </c>
      <c r="D7" s="39">
        <f t="shared" si="16"/>
        <v>1586.4</v>
      </c>
      <c r="E7" s="40">
        <f t="shared" si="17"/>
        <v>396.6</v>
      </c>
      <c r="F7" s="39">
        <f t="shared" si="18"/>
        <v>2776.2000000000003</v>
      </c>
      <c r="G7" s="39">
        <f t="shared" si="19"/>
        <v>991.5</v>
      </c>
      <c r="H7" s="39">
        <f t="shared" si="20"/>
        <v>594.9</v>
      </c>
      <c r="I7" s="39">
        <f t="shared" si="21"/>
        <v>1983</v>
      </c>
      <c r="J7" s="39">
        <f t="shared" si="22"/>
        <v>3371.1000000000004</v>
      </c>
      <c r="K7" s="39">
        <f t="shared" si="23"/>
        <v>396.6</v>
      </c>
      <c r="L7" s="39">
        <f t="shared" si="24"/>
        <v>594.9</v>
      </c>
      <c r="M7" s="39">
        <f t="shared" si="25"/>
        <v>594.9</v>
      </c>
      <c r="N7" s="39">
        <f t="shared" si="26"/>
        <v>198.3</v>
      </c>
      <c r="O7" s="39">
        <f t="shared" si="27"/>
        <v>198.3</v>
      </c>
      <c r="P7" s="39">
        <f t="shared" si="28"/>
        <v>198.3</v>
      </c>
      <c r="Q7" s="13">
        <f t="shared" si="29"/>
        <v>1784.7</v>
      </c>
      <c r="R7" s="42">
        <f t="shared" si="30"/>
        <v>2577.9</v>
      </c>
      <c r="S7" s="42">
        <f t="shared" si="31"/>
        <v>793.2</v>
      </c>
      <c r="T7" s="42">
        <f t="shared" si="32"/>
        <v>793.2</v>
      </c>
      <c r="U7" s="5">
        <v>19830</v>
      </c>
    </row>
    <row r="8" spans="1:21" ht="15.75" customHeight="1" x14ac:dyDescent="0.15">
      <c r="A8" s="38" t="s">
        <v>418</v>
      </c>
      <c r="B8" s="13" t="s">
        <v>415</v>
      </c>
      <c r="C8" s="5" t="s">
        <v>268</v>
      </c>
      <c r="D8" s="39">
        <f t="shared" si="16"/>
        <v>1586.4</v>
      </c>
      <c r="E8" s="40">
        <f t="shared" si="17"/>
        <v>396.6</v>
      </c>
      <c r="F8" s="39">
        <f t="shared" si="18"/>
        <v>2776.2000000000003</v>
      </c>
      <c r="G8" s="39">
        <f t="shared" si="19"/>
        <v>991.5</v>
      </c>
      <c r="H8" s="39">
        <f t="shared" si="20"/>
        <v>594.9</v>
      </c>
      <c r="I8" s="39">
        <f t="shared" si="21"/>
        <v>1983</v>
      </c>
      <c r="J8" s="39">
        <f t="shared" si="22"/>
        <v>3371.1000000000004</v>
      </c>
      <c r="K8" s="39">
        <f t="shared" si="23"/>
        <v>396.6</v>
      </c>
      <c r="L8" s="39">
        <f t="shared" si="24"/>
        <v>594.9</v>
      </c>
      <c r="M8" s="39">
        <f t="shared" si="25"/>
        <v>594.9</v>
      </c>
      <c r="N8" s="39">
        <f t="shared" si="26"/>
        <v>198.3</v>
      </c>
      <c r="O8" s="39">
        <f t="shared" si="27"/>
        <v>198.3</v>
      </c>
      <c r="P8" s="39">
        <f t="shared" si="28"/>
        <v>198.3</v>
      </c>
      <c r="Q8" s="13">
        <f t="shared" si="29"/>
        <v>1784.7</v>
      </c>
      <c r="R8" s="42">
        <f t="shared" si="30"/>
        <v>2577.9</v>
      </c>
      <c r="S8" s="42">
        <f t="shared" si="31"/>
        <v>793.2</v>
      </c>
      <c r="T8" s="42">
        <f t="shared" si="32"/>
        <v>793.2</v>
      </c>
      <c r="U8" s="5">
        <v>19830</v>
      </c>
    </row>
    <row r="9" spans="1:21" ht="15.75" customHeight="1" x14ac:dyDescent="0.15">
      <c r="A9" s="38" t="s">
        <v>419</v>
      </c>
      <c r="B9" s="13" t="s">
        <v>415</v>
      </c>
      <c r="C9" s="5" t="s">
        <v>268</v>
      </c>
      <c r="D9" s="39">
        <f t="shared" si="16"/>
        <v>1586.4</v>
      </c>
      <c r="E9" s="40">
        <f t="shared" si="17"/>
        <v>396.6</v>
      </c>
      <c r="F9" s="39">
        <f t="shared" si="18"/>
        <v>2776.2000000000003</v>
      </c>
      <c r="G9" s="39">
        <f t="shared" si="19"/>
        <v>991.5</v>
      </c>
      <c r="H9" s="39">
        <f t="shared" si="20"/>
        <v>594.9</v>
      </c>
      <c r="I9" s="39">
        <f t="shared" si="21"/>
        <v>1983</v>
      </c>
      <c r="J9" s="39">
        <f t="shared" si="22"/>
        <v>3371.1000000000004</v>
      </c>
      <c r="K9" s="39">
        <f t="shared" si="23"/>
        <v>396.6</v>
      </c>
      <c r="L9" s="39">
        <f t="shared" si="24"/>
        <v>594.9</v>
      </c>
      <c r="M9" s="39">
        <f t="shared" si="25"/>
        <v>594.9</v>
      </c>
      <c r="N9" s="39">
        <f t="shared" si="26"/>
        <v>198.3</v>
      </c>
      <c r="O9" s="39">
        <f t="shared" si="27"/>
        <v>198.3</v>
      </c>
      <c r="P9" s="39">
        <f t="shared" si="28"/>
        <v>198.3</v>
      </c>
      <c r="Q9" s="13">
        <f t="shared" si="29"/>
        <v>1784.7</v>
      </c>
      <c r="R9" s="42">
        <f t="shared" si="30"/>
        <v>2577.9</v>
      </c>
      <c r="S9" s="42">
        <f t="shared" si="31"/>
        <v>793.2</v>
      </c>
      <c r="T9" s="42">
        <f t="shared" si="32"/>
        <v>793.2</v>
      </c>
      <c r="U9" s="5">
        <v>19830</v>
      </c>
    </row>
    <row r="10" spans="1:21" ht="15.75" customHeight="1" x14ac:dyDescent="0.15">
      <c r="A10" s="38" t="s">
        <v>420</v>
      </c>
      <c r="B10" s="13" t="s">
        <v>415</v>
      </c>
      <c r="C10" s="5" t="s">
        <v>268</v>
      </c>
      <c r="D10" s="39">
        <f t="shared" si="16"/>
        <v>1586.4</v>
      </c>
      <c r="E10" s="40">
        <f t="shared" si="17"/>
        <v>396.6</v>
      </c>
      <c r="F10" s="39">
        <f t="shared" si="18"/>
        <v>2776.2000000000003</v>
      </c>
      <c r="G10" s="39">
        <f t="shared" si="19"/>
        <v>991.5</v>
      </c>
      <c r="H10" s="39">
        <f t="shared" si="20"/>
        <v>594.9</v>
      </c>
      <c r="I10" s="39">
        <f t="shared" si="21"/>
        <v>1983</v>
      </c>
      <c r="J10" s="39">
        <f t="shared" si="22"/>
        <v>3371.1000000000004</v>
      </c>
      <c r="K10" s="39">
        <f t="shared" si="23"/>
        <v>396.6</v>
      </c>
      <c r="L10" s="39">
        <f t="shared" si="24"/>
        <v>594.9</v>
      </c>
      <c r="M10" s="39">
        <f t="shared" si="25"/>
        <v>594.9</v>
      </c>
      <c r="N10" s="39">
        <f t="shared" si="26"/>
        <v>198.3</v>
      </c>
      <c r="O10" s="39">
        <f t="shared" si="27"/>
        <v>198.3</v>
      </c>
      <c r="P10" s="39">
        <f t="shared" si="28"/>
        <v>198.3</v>
      </c>
      <c r="Q10" s="13">
        <f t="shared" si="29"/>
        <v>1784.7</v>
      </c>
      <c r="R10" s="42">
        <f t="shared" si="30"/>
        <v>2577.9</v>
      </c>
      <c r="S10" s="42">
        <f t="shared" si="31"/>
        <v>793.2</v>
      </c>
      <c r="T10" s="42">
        <f t="shared" si="32"/>
        <v>793.2</v>
      </c>
      <c r="U10" s="5">
        <v>19830</v>
      </c>
    </row>
    <row r="11" spans="1:21" ht="15.75" customHeight="1" x14ac:dyDescent="0.15">
      <c r="A11" s="38" t="s">
        <v>421</v>
      </c>
      <c r="B11" s="13" t="s">
        <v>415</v>
      </c>
      <c r="C11" s="5" t="s">
        <v>268</v>
      </c>
      <c r="D11" s="39">
        <f t="shared" si="16"/>
        <v>1586.4</v>
      </c>
      <c r="E11" s="40">
        <f t="shared" si="17"/>
        <v>396.6</v>
      </c>
      <c r="F11" s="39">
        <f t="shared" si="18"/>
        <v>2776.2000000000003</v>
      </c>
      <c r="G11" s="39">
        <f t="shared" si="19"/>
        <v>991.5</v>
      </c>
      <c r="H11" s="39">
        <f t="shared" si="20"/>
        <v>594.9</v>
      </c>
      <c r="I11" s="39">
        <f t="shared" si="21"/>
        <v>1983</v>
      </c>
      <c r="J11" s="39">
        <f t="shared" si="22"/>
        <v>3371.1000000000004</v>
      </c>
      <c r="K11" s="39">
        <f t="shared" si="23"/>
        <v>396.6</v>
      </c>
      <c r="L11" s="39">
        <f t="shared" si="24"/>
        <v>594.9</v>
      </c>
      <c r="M11" s="39">
        <f t="shared" si="25"/>
        <v>594.9</v>
      </c>
      <c r="N11" s="39">
        <f t="shared" si="26"/>
        <v>198.3</v>
      </c>
      <c r="O11" s="39">
        <f t="shared" si="27"/>
        <v>198.3</v>
      </c>
      <c r="P11" s="39">
        <f t="shared" si="28"/>
        <v>198.3</v>
      </c>
      <c r="Q11" s="13">
        <f t="shared" si="29"/>
        <v>1784.7</v>
      </c>
      <c r="R11" s="42">
        <f t="shared" si="30"/>
        <v>2577.9</v>
      </c>
      <c r="S11" s="42">
        <f t="shared" si="31"/>
        <v>793.2</v>
      </c>
      <c r="T11" s="42">
        <f t="shared" si="32"/>
        <v>793.2</v>
      </c>
      <c r="U11" s="5">
        <v>19830</v>
      </c>
    </row>
    <row r="12" spans="1:21" ht="15.75" customHeight="1" x14ac:dyDescent="0.15">
      <c r="A12" s="38" t="s">
        <v>422</v>
      </c>
      <c r="B12" s="13" t="s">
        <v>415</v>
      </c>
      <c r="C12" s="5" t="s">
        <v>268</v>
      </c>
      <c r="D12" s="39">
        <f t="shared" si="16"/>
        <v>1586.4</v>
      </c>
      <c r="E12" s="40">
        <f t="shared" si="17"/>
        <v>396.6</v>
      </c>
      <c r="F12" s="39">
        <f t="shared" si="18"/>
        <v>2776.2000000000003</v>
      </c>
      <c r="G12" s="39">
        <f t="shared" si="19"/>
        <v>991.5</v>
      </c>
      <c r="H12" s="39">
        <f t="shared" si="20"/>
        <v>594.9</v>
      </c>
      <c r="I12" s="39">
        <f t="shared" si="21"/>
        <v>1983</v>
      </c>
      <c r="J12" s="39">
        <f t="shared" si="22"/>
        <v>3371.1000000000004</v>
      </c>
      <c r="K12" s="39">
        <f t="shared" si="23"/>
        <v>396.6</v>
      </c>
      <c r="L12" s="39">
        <f t="shared" si="24"/>
        <v>594.9</v>
      </c>
      <c r="M12" s="39">
        <f t="shared" si="25"/>
        <v>594.9</v>
      </c>
      <c r="N12" s="39">
        <f t="shared" si="26"/>
        <v>198.3</v>
      </c>
      <c r="O12" s="39">
        <f t="shared" si="27"/>
        <v>198.3</v>
      </c>
      <c r="P12" s="39">
        <f t="shared" si="28"/>
        <v>198.3</v>
      </c>
      <c r="Q12" s="13">
        <f t="shared" si="29"/>
        <v>1784.7</v>
      </c>
      <c r="R12" s="42">
        <f t="shared" si="30"/>
        <v>2577.9</v>
      </c>
      <c r="S12" s="42">
        <f t="shared" si="31"/>
        <v>793.2</v>
      </c>
      <c r="T12" s="42">
        <f t="shared" si="32"/>
        <v>793.2</v>
      </c>
      <c r="U12" s="5">
        <v>19830</v>
      </c>
    </row>
    <row r="13" spans="1:21" ht="15.75" customHeight="1" x14ac:dyDescent="0.15">
      <c r="A13" s="38" t="s">
        <v>423</v>
      </c>
      <c r="B13" s="13" t="s">
        <v>415</v>
      </c>
      <c r="C13" s="5" t="s">
        <v>268</v>
      </c>
      <c r="D13" s="39">
        <f t="shared" si="16"/>
        <v>1586.4</v>
      </c>
      <c r="E13" s="40">
        <f t="shared" si="17"/>
        <v>396.6</v>
      </c>
      <c r="F13" s="39">
        <f t="shared" si="18"/>
        <v>2776.2000000000003</v>
      </c>
      <c r="G13" s="39">
        <f t="shared" si="19"/>
        <v>991.5</v>
      </c>
      <c r="H13" s="39">
        <f t="shared" si="20"/>
        <v>594.9</v>
      </c>
      <c r="I13" s="39">
        <f t="shared" si="21"/>
        <v>1983</v>
      </c>
      <c r="J13" s="39">
        <f t="shared" si="22"/>
        <v>3371.1000000000004</v>
      </c>
      <c r="K13" s="39">
        <f t="shared" si="23"/>
        <v>396.6</v>
      </c>
      <c r="L13" s="39">
        <f t="shared" si="24"/>
        <v>594.9</v>
      </c>
      <c r="M13" s="39">
        <f t="shared" si="25"/>
        <v>594.9</v>
      </c>
      <c r="N13" s="39">
        <f t="shared" si="26"/>
        <v>198.3</v>
      </c>
      <c r="O13" s="39">
        <f t="shared" si="27"/>
        <v>198.3</v>
      </c>
      <c r="P13" s="39">
        <f t="shared" si="28"/>
        <v>198.3</v>
      </c>
      <c r="Q13" s="13">
        <f t="shared" si="29"/>
        <v>1784.7</v>
      </c>
      <c r="R13" s="42">
        <f t="shared" si="30"/>
        <v>2577.9</v>
      </c>
      <c r="S13" s="42">
        <f t="shared" si="31"/>
        <v>793.2</v>
      </c>
      <c r="T13" s="42">
        <f t="shared" si="32"/>
        <v>793.2</v>
      </c>
      <c r="U13" s="5">
        <v>19830</v>
      </c>
    </row>
    <row r="14" spans="1:21" ht="15.75" customHeight="1" x14ac:dyDescent="0.15">
      <c r="A14" s="38" t="s">
        <v>424</v>
      </c>
      <c r="B14" s="13" t="s">
        <v>415</v>
      </c>
      <c r="C14" s="5" t="s">
        <v>268</v>
      </c>
      <c r="D14" s="39">
        <f t="shared" si="16"/>
        <v>1586.4</v>
      </c>
      <c r="E14" s="40">
        <f t="shared" si="17"/>
        <v>396.6</v>
      </c>
      <c r="F14" s="39">
        <f t="shared" si="18"/>
        <v>2776.2000000000003</v>
      </c>
      <c r="G14" s="39">
        <f t="shared" si="19"/>
        <v>991.5</v>
      </c>
      <c r="H14" s="39">
        <f t="shared" si="20"/>
        <v>594.9</v>
      </c>
      <c r="I14" s="39">
        <f t="shared" si="21"/>
        <v>1983</v>
      </c>
      <c r="J14" s="39">
        <f t="shared" si="22"/>
        <v>3371.1000000000004</v>
      </c>
      <c r="K14" s="39">
        <f t="shared" si="23"/>
        <v>396.6</v>
      </c>
      <c r="L14" s="39">
        <f t="shared" si="24"/>
        <v>594.9</v>
      </c>
      <c r="M14" s="39">
        <f t="shared" si="25"/>
        <v>594.9</v>
      </c>
      <c r="N14" s="39">
        <f t="shared" si="26"/>
        <v>198.3</v>
      </c>
      <c r="O14" s="39">
        <f t="shared" si="27"/>
        <v>198.3</v>
      </c>
      <c r="P14" s="39">
        <f t="shared" si="28"/>
        <v>198.3</v>
      </c>
      <c r="Q14" s="13">
        <f t="shared" si="29"/>
        <v>1784.7</v>
      </c>
      <c r="R14" s="42">
        <f t="shared" si="30"/>
        <v>2577.9</v>
      </c>
      <c r="S14" s="42">
        <f t="shared" si="31"/>
        <v>793.2</v>
      </c>
      <c r="T14" s="42">
        <f t="shared" si="32"/>
        <v>793.2</v>
      </c>
      <c r="U14" s="5">
        <v>19830</v>
      </c>
    </row>
    <row r="15" spans="1:21" ht="15.75" customHeight="1" x14ac:dyDescent="0.15">
      <c r="A15" s="38" t="s">
        <v>425</v>
      </c>
      <c r="B15" s="13" t="s">
        <v>415</v>
      </c>
      <c r="C15" s="5" t="s">
        <v>268</v>
      </c>
      <c r="D15" s="39">
        <f t="shared" si="16"/>
        <v>1586.4</v>
      </c>
      <c r="E15" s="40">
        <f t="shared" si="17"/>
        <v>396.6</v>
      </c>
      <c r="F15" s="39">
        <f t="shared" si="18"/>
        <v>2776.2000000000003</v>
      </c>
      <c r="G15" s="39">
        <f t="shared" si="19"/>
        <v>991.5</v>
      </c>
      <c r="H15" s="39">
        <f t="shared" si="20"/>
        <v>594.9</v>
      </c>
      <c r="I15" s="39">
        <f t="shared" si="21"/>
        <v>1983</v>
      </c>
      <c r="J15" s="39">
        <f t="shared" si="22"/>
        <v>3371.1000000000004</v>
      </c>
      <c r="K15" s="39">
        <f t="shared" si="23"/>
        <v>396.6</v>
      </c>
      <c r="L15" s="39">
        <f t="shared" si="24"/>
        <v>594.9</v>
      </c>
      <c r="M15" s="39">
        <f t="shared" si="25"/>
        <v>594.9</v>
      </c>
      <c r="N15" s="39">
        <f t="shared" si="26"/>
        <v>198.3</v>
      </c>
      <c r="O15" s="39">
        <f t="shared" si="27"/>
        <v>198.3</v>
      </c>
      <c r="P15" s="39">
        <f t="shared" si="28"/>
        <v>198.3</v>
      </c>
      <c r="Q15" s="13">
        <f t="shared" si="29"/>
        <v>1784.7</v>
      </c>
      <c r="R15" s="42">
        <f t="shared" si="30"/>
        <v>2577.9</v>
      </c>
      <c r="S15" s="42">
        <f t="shared" si="31"/>
        <v>793.2</v>
      </c>
      <c r="T15" s="42">
        <f t="shared" si="32"/>
        <v>793.2</v>
      </c>
      <c r="U15" s="5">
        <v>19830</v>
      </c>
    </row>
    <row r="16" spans="1:21" ht="15.75" customHeight="1" x14ac:dyDescent="0.15">
      <c r="A16" s="38" t="s">
        <v>426</v>
      </c>
      <c r="B16" s="13" t="s">
        <v>415</v>
      </c>
      <c r="C16" s="5" t="s">
        <v>268</v>
      </c>
      <c r="D16" s="39">
        <f t="shared" si="16"/>
        <v>1586.4</v>
      </c>
      <c r="E16" s="40">
        <f t="shared" si="17"/>
        <v>396.6</v>
      </c>
      <c r="F16" s="39">
        <f t="shared" si="18"/>
        <v>2776.2000000000003</v>
      </c>
      <c r="G16" s="39">
        <f t="shared" si="19"/>
        <v>991.5</v>
      </c>
      <c r="H16" s="39">
        <f t="shared" si="20"/>
        <v>594.9</v>
      </c>
      <c r="I16" s="39">
        <f t="shared" si="21"/>
        <v>1983</v>
      </c>
      <c r="J16" s="39">
        <f t="shared" si="22"/>
        <v>3371.1000000000004</v>
      </c>
      <c r="K16" s="39">
        <f t="shared" si="23"/>
        <v>396.6</v>
      </c>
      <c r="L16" s="39">
        <f t="shared" si="24"/>
        <v>594.9</v>
      </c>
      <c r="M16" s="39">
        <f t="shared" si="25"/>
        <v>594.9</v>
      </c>
      <c r="N16" s="39">
        <f t="shared" si="26"/>
        <v>198.3</v>
      </c>
      <c r="O16" s="39">
        <f t="shared" si="27"/>
        <v>198.3</v>
      </c>
      <c r="P16" s="39">
        <f t="shared" si="28"/>
        <v>198.3</v>
      </c>
      <c r="Q16" s="13">
        <f t="shared" si="29"/>
        <v>1784.7</v>
      </c>
      <c r="R16" s="42">
        <f t="shared" si="30"/>
        <v>2577.9</v>
      </c>
      <c r="S16" s="42">
        <f t="shared" si="31"/>
        <v>793.2</v>
      </c>
      <c r="T16" s="42">
        <f t="shared" si="32"/>
        <v>793.2</v>
      </c>
      <c r="U16" s="5">
        <v>19830</v>
      </c>
    </row>
    <row r="17" spans="1:21" s="33" customFormat="1" ht="15.75" customHeight="1" x14ac:dyDescent="0.15">
      <c r="A17" s="38" t="s">
        <v>427</v>
      </c>
      <c r="B17" s="13" t="s">
        <v>428</v>
      </c>
      <c r="C17" s="5" t="s">
        <v>268</v>
      </c>
      <c r="D17" s="39">
        <f t="shared" si="16"/>
        <v>2258.4</v>
      </c>
      <c r="E17" s="40">
        <f t="shared" si="17"/>
        <v>564.6</v>
      </c>
      <c r="F17" s="39">
        <f t="shared" si="18"/>
        <v>3952.2000000000003</v>
      </c>
      <c r="G17" s="39">
        <f t="shared" si="19"/>
        <v>1411.5</v>
      </c>
      <c r="H17" s="39">
        <f t="shared" si="20"/>
        <v>846.9</v>
      </c>
      <c r="I17" s="39">
        <f t="shared" si="21"/>
        <v>2823</v>
      </c>
      <c r="J17" s="39">
        <f t="shared" si="22"/>
        <v>4799.1000000000004</v>
      </c>
      <c r="K17" s="39">
        <f t="shared" si="23"/>
        <v>564.6</v>
      </c>
      <c r="L17" s="39">
        <f t="shared" si="24"/>
        <v>846.9</v>
      </c>
      <c r="M17" s="39">
        <f t="shared" si="25"/>
        <v>846.9</v>
      </c>
      <c r="N17" s="39">
        <f t="shared" si="26"/>
        <v>282.3</v>
      </c>
      <c r="O17" s="39">
        <f t="shared" si="27"/>
        <v>282.3</v>
      </c>
      <c r="P17" s="39">
        <f t="shared" si="28"/>
        <v>282.3</v>
      </c>
      <c r="Q17" s="13">
        <f t="shared" si="29"/>
        <v>2540.6999999999998</v>
      </c>
      <c r="R17" s="42">
        <f t="shared" si="30"/>
        <v>3669.9</v>
      </c>
      <c r="S17" s="42">
        <f t="shared" si="31"/>
        <v>1129.2</v>
      </c>
      <c r="T17" s="42">
        <f t="shared" si="32"/>
        <v>1129.2</v>
      </c>
      <c r="U17" s="5">
        <v>28230</v>
      </c>
    </row>
    <row r="18" spans="1:21" ht="15.75" customHeight="1" x14ac:dyDescent="0.15">
      <c r="A18" s="38" t="s">
        <v>429</v>
      </c>
      <c r="B18" s="13" t="s">
        <v>428</v>
      </c>
      <c r="C18" s="5" t="s">
        <v>268</v>
      </c>
      <c r="D18" s="39">
        <f t="shared" si="16"/>
        <v>2258.4</v>
      </c>
      <c r="E18" s="40">
        <f t="shared" si="17"/>
        <v>564.6</v>
      </c>
      <c r="F18" s="39">
        <f t="shared" si="18"/>
        <v>3952.2000000000003</v>
      </c>
      <c r="G18" s="39">
        <f t="shared" si="19"/>
        <v>1411.5</v>
      </c>
      <c r="H18" s="39">
        <f t="shared" si="20"/>
        <v>846.9</v>
      </c>
      <c r="I18" s="39">
        <f t="shared" si="21"/>
        <v>2823</v>
      </c>
      <c r="J18" s="39">
        <f t="shared" si="22"/>
        <v>4799.1000000000004</v>
      </c>
      <c r="K18" s="39">
        <f t="shared" si="23"/>
        <v>564.6</v>
      </c>
      <c r="L18" s="39">
        <f t="shared" si="24"/>
        <v>846.9</v>
      </c>
      <c r="M18" s="39">
        <f t="shared" si="25"/>
        <v>846.9</v>
      </c>
      <c r="N18" s="39">
        <f t="shared" si="26"/>
        <v>282.3</v>
      </c>
      <c r="O18" s="39">
        <f t="shared" si="27"/>
        <v>282.3</v>
      </c>
      <c r="P18" s="39">
        <f t="shared" si="28"/>
        <v>282.3</v>
      </c>
      <c r="Q18" s="13">
        <f t="shared" si="29"/>
        <v>2540.6999999999998</v>
      </c>
      <c r="R18" s="42">
        <f t="shared" si="30"/>
        <v>3669.9</v>
      </c>
      <c r="S18" s="42">
        <f t="shared" si="31"/>
        <v>1129.2</v>
      </c>
      <c r="T18" s="42">
        <f t="shared" si="32"/>
        <v>1129.2</v>
      </c>
      <c r="U18" s="5">
        <v>28230</v>
      </c>
    </row>
    <row r="19" spans="1:21" ht="15.75" customHeight="1" x14ac:dyDescent="0.15">
      <c r="A19" s="38" t="s">
        <v>430</v>
      </c>
      <c r="B19" s="13" t="s">
        <v>428</v>
      </c>
      <c r="C19" s="5" t="s">
        <v>268</v>
      </c>
      <c r="D19" s="39">
        <f t="shared" si="16"/>
        <v>2258.4</v>
      </c>
      <c r="E19" s="40">
        <f t="shared" si="17"/>
        <v>564.6</v>
      </c>
      <c r="F19" s="39">
        <f t="shared" si="18"/>
        <v>3952.2000000000003</v>
      </c>
      <c r="G19" s="39">
        <f t="shared" si="19"/>
        <v>1411.5</v>
      </c>
      <c r="H19" s="39">
        <f t="shared" si="20"/>
        <v>846.9</v>
      </c>
      <c r="I19" s="39">
        <f t="shared" si="21"/>
        <v>2823</v>
      </c>
      <c r="J19" s="39">
        <f t="shared" si="22"/>
        <v>4799.1000000000004</v>
      </c>
      <c r="K19" s="39">
        <f t="shared" si="23"/>
        <v>564.6</v>
      </c>
      <c r="L19" s="39">
        <f t="shared" si="24"/>
        <v>846.9</v>
      </c>
      <c r="M19" s="39">
        <f t="shared" si="25"/>
        <v>846.9</v>
      </c>
      <c r="N19" s="39">
        <f t="shared" si="26"/>
        <v>282.3</v>
      </c>
      <c r="O19" s="39">
        <f t="shared" si="27"/>
        <v>282.3</v>
      </c>
      <c r="P19" s="39">
        <f t="shared" si="28"/>
        <v>282.3</v>
      </c>
      <c r="Q19" s="13">
        <f t="shared" si="29"/>
        <v>2540.6999999999998</v>
      </c>
      <c r="R19" s="42">
        <f t="shared" si="30"/>
        <v>3669.9</v>
      </c>
      <c r="S19" s="42">
        <f t="shared" si="31"/>
        <v>1129.2</v>
      </c>
      <c r="T19" s="42">
        <f t="shared" si="32"/>
        <v>1129.2</v>
      </c>
      <c r="U19" s="5">
        <v>28230</v>
      </c>
    </row>
    <row r="20" spans="1:21" ht="15.75" customHeight="1" x14ac:dyDescent="0.15">
      <c r="A20" s="38" t="s">
        <v>431</v>
      </c>
      <c r="B20" s="13" t="s">
        <v>428</v>
      </c>
      <c r="C20" s="5" t="s">
        <v>268</v>
      </c>
      <c r="D20" s="39">
        <f t="shared" si="16"/>
        <v>2258.4</v>
      </c>
      <c r="E20" s="40">
        <f t="shared" si="17"/>
        <v>564.6</v>
      </c>
      <c r="F20" s="39">
        <f t="shared" si="18"/>
        <v>3952.2000000000003</v>
      </c>
      <c r="G20" s="39">
        <f t="shared" si="19"/>
        <v>1411.5</v>
      </c>
      <c r="H20" s="39">
        <f t="shared" si="20"/>
        <v>846.9</v>
      </c>
      <c r="I20" s="39">
        <f t="shared" si="21"/>
        <v>2823</v>
      </c>
      <c r="J20" s="39">
        <f t="shared" si="22"/>
        <v>4799.1000000000004</v>
      </c>
      <c r="K20" s="39">
        <f t="shared" si="23"/>
        <v>564.6</v>
      </c>
      <c r="L20" s="39">
        <f t="shared" si="24"/>
        <v>846.9</v>
      </c>
      <c r="M20" s="39">
        <f t="shared" si="25"/>
        <v>846.9</v>
      </c>
      <c r="N20" s="39">
        <f t="shared" si="26"/>
        <v>282.3</v>
      </c>
      <c r="O20" s="39">
        <f t="shared" si="27"/>
        <v>282.3</v>
      </c>
      <c r="P20" s="39">
        <f t="shared" si="28"/>
        <v>282.3</v>
      </c>
      <c r="Q20" s="13">
        <f t="shared" si="29"/>
        <v>2540.6999999999998</v>
      </c>
      <c r="R20" s="42">
        <f t="shared" si="30"/>
        <v>3669.9</v>
      </c>
      <c r="S20" s="42">
        <f t="shared" si="31"/>
        <v>1129.2</v>
      </c>
      <c r="T20" s="42">
        <f t="shared" si="32"/>
        <v>1129.2</v>
      </c>
      <c r="U20" s="5">
        <v>28230</v>
      </c>
    </row>
    <row r="21" spans="1:21" ht="15.75" customHeight="1" x14ac:dyDescent="0.15">
      <c r="A21" s="38" t="s">
        <v>432</v>
      </c>
      <c r="B21" s="13" t="s">
        <v>428</v>
      </c>
      <c r="C21" s="5" t="s">
        <v>268</v>
      </c>
      <c r="D21" s="39">
        <f t="shared" si="16"/>
        <v>2258.4</v>
      </c>
      <c r="E21" s="40">
        <f t="shared" si="17"/>
        <v>564.6</v>
      </c>
      <c r="F21" s="39">
        <f t="shared" si="18"/>
        <v>3952.2000000000003</v>
      </c>
      <c r="G21" s="39">
        <f t="shared" si="19"/>
        <v>1411.5</v>
      </c>
      <c r="H21" s="39">
        <f t="shared" si="20"/>
        <v>846.9</v>
      </c>
      <c r="I21" s="39">
        <f t="shared" si="21"/>
        <v>2823</v>
      </c>
      <c r="J21" s="39">
        <f t="shared" si="22"/>
        <v>4799.1000000000004</v>
      </c>
      <c r="K21" s="39">
        <f t="shared" si="23"/>
        <v>564.6</v>
      </c>
      <c r="L21" s="39">
        <f t="shared" si="24"/>
        <v>846.9</v>
      </c>
      <c r="M21" s="39">
        <f t="shared" si="25"/>
        <v>846.9</v>
      </c>
      <c r="N21" s="39">
        <f t="shared" si="26"/>
        <v>282.3</v>
      </c>
      <c r="O21" s="39">
        <f t="shared" si="27"/>
        <v>282.3</v>
      </c>
      <c r="P21" s="39">
        <f t="shared" si="28"/>
        <v>282.3</v>
      </c>
      <c r="Q21" s="13">
        <f t="shared" si="29"/>
        <v>2540.6999999999998</v>
      </c>
      <c r="R21" s="42">
        <f t="shared" si="30"/>
        <v>3669.9</v>
      </c>
      <c r="S21" s="42">
        <f t="shared" si="31"/>
        <v>1129.2</v>
      </c>
      <c r="T21" s="42">
        <f t="shared" si="32"/>
        <v>1129.2</v>
      </c>
      <c r="U21" s="5">
        <v>28230</v>
      </c>
    </row>
    <row r="22" spans="1:21" ht="15.75" customHeight="1" x14ac:dyDescent="0.15">
      <c r="A22" s="38" t="s">
        <v>433</v>
      </c>
      <c r="B22" s="13" t="s">
        <v>428</v>
      </c>
      <c r="C22" s="5" t="s">
        <v>268</v>
      </c>
      <c r="D22" s="39">
        <f t="shared" si="16"/>
        <v>2258.4</v>
      </c>
      <c r="E22" s="40">
        <f t="shared" si="17"/>
        <v>564.6</v>
      </c>
      <c r="F22" s="39">
        <f t="shared" si="18"/>
        <v>3952.2000000000003</v>
      </c>
      <c r="G22" s="39">
        <f t="shared" si="19"/>
        <v>1411.5</v>
      </c>
      <c r="H22" s="39">
        <f t="shared" si="20"/>
        <v>846.9</v>
      </c>
      <c r="I22" s="39">
        <f t="shared" si="21"/>
        <v>2823</v>
      </c>
      <c r="J22" s="39">
        <f t="shared" si="22"/>
        <v>4799.1000000000004</v>
      </c>
      <c r="K22" s="39">
        <f t="shared" si="23"/>
        <v>564.6</v>
      </c>
      <c r="L22" s="39">
        <f t="shared" si="24"/>
        <v>846.9</v>
      </c>
      <c r="M22" s="39">
        <f t="shared" si="25"/>
        <v>846.9</v>
      </c>
      <c r="N22" s="39">
        <f t="shared" si="26"/>
        <v>282.3</v>
      </c>
      <c r="O22" s="39">
        <f t="shared" si="27"/>
        <v>282.3</v>
      </c>
      <c r="P22" s="39">
        <f t="shared" si="28"/>
        <v>282.3</v>
      </c>
      <c r="Q22" s="13">
        <f t="shared" si="29"/>
        <v>2540.6999999999998</v>
      </c>
      <c r="R22" s="42">
        <f t="shared" si="30"/>
        <v>3669.9</v>
      </c>
      <c r="S22" s="42">
        <f t="shared" si="31"/>
        <v>1129.2</v>
      </c>
      <c r="T22" s="42">
        <f t="shared" si="32"/>
        <v>1129.2</v>
      </c>
      <c r="U22" s="5">
        <v>28230</v>
      </c>
    </row>
    <row r="23" spans="1:21" ht="15.75" customHeight="1" x14ac:dyDescent="0.15">
      <c r="A23" s="38" t="s">
        <v>434</v>
      </c>
      <c r="B23" s="13" t="s">
        <v>428</v>
      </c>
      <c r="C23" s="5" t="s">
        <v>268</v>
      </c>
      <c r="D23" s="39">
        <f t="shared" si="16"/>
        <v>2258.4</v>
      </c>
      <c r="E23" s="40">
        <f t="shared" si="17"/>
        <v>564.6</v>
      </c>
      <c r="F23" s="39">
        <f t="shared" si="18"/>
        <v>3952.2000000000003</v>
      </c>
      <c r="G23" s="39">
        <f t="shared" si="19"/>
        <v>1411.5</v>
      </c>
      <c r="H23" s="39">
        <f t="shared" si="20"/>
        <v>846.9</v>
      </c>
      <c r="I23" s="39">
        <f t="shared" si="21"/>
        <v>2823</v>
      </c>
      <c r="J23" s="39">
        <f t="shared" si="22"/>
        <v>4799.1000000000004</v>
      </c>
      <c r="K23" s="39">
        <f t="shared" si="23"/>
        <v>564.6</v>
      </c>
      <c r="L23" s="39">
        <f t="shared" si="24"/>
        <v>846.9</v>
      </c>
      <c r="M23" s="39">
        <f t="shared" si="25"/>
        <v>846.9</v>
      </c>
      <c r="N23" s="39">
        <f t="shared" si="26"/>
        <v>282.3</v>
      </c>
      <c r="O23" s="39">
        <f t="shared" si="27"/>
        <v>282.3</v>
      </c>
      <c r="P23" s="39">
        <f t="shared" si="28"/>
        <v>282.3</v>
      </c>
      <c r="Q23" s="13">
        <f t="shared" si="29"/>
        <v>2540.6999999999998</v>
      </c>
      <c r="R23" s="42">
        <f t="shared" si="30"/>
        <v>3669.9</v>
      </c>
      <c r="S23" s="42">
        <f t="shared" si="31"/>
        <v>1129.2</v>
      </c>
      <c r="T23" s="42">
        <f t="shared" si="32"/>
        <v>1129.2</v>
      </c>
      <c r="U23" s="5">
        <v>28230</v>
      </c>
    </row>
    <row r="24" spans="1:21" ht="15.75" customHeight="1" x14ac:dyDescent="0.15">
      <c r="A24" s="38" t="s">
        <v>435</v>
      </c>
      <c r="B24" s="13" t="s">
        <v>428</v>
      </c>
      <c r="C24" s="5" t="s">
        <v>268</v>
      </c>
      <c r="D24" s="39">
        <f t="shared" si="16"/>
        <v>2258.4</v>
      </c>
      <c r="E24" s="40">
        <f t="shared" si="17"/>
        <v>564.6</v>
      </c>
      <c r="F24" s="39">
        <f t="shared" si="18"/>
        <v>3952.2000000000003</v>
      </c>
      <c r="G24" s="39">
        <f t="shared" si="19"/>
        <v>1411.5</v>
      </c>
      <c r="H24" s="39">
        <f t="shared" si="20"/>
        <v>846.9</v>
      </c>
      <c r="I24" s="39">
        <f t="shared" si="21"/>
        <v>2823</v>
      </c>
      <c r="J24" s="39">
        <f t="shared" si="22"/>
        <v>4799.1000000000004</v>
      </c>
      <c r="K24" s="39">
        <f t="shared" si="23"/>
        <v>564.6</v>
      </c>
      <c r="L24" s="39">
        <f t="shared" si="24"/>
        <v>846.9</v>
      </c>
      <c r="M24" s="39">
        <f t="shared" si="25"/>
        <v>846.9</v>
      </c>
      <c r="N24" s="39">
        <f t="shared" si="26"/>
        <v>282.3</v>
      </c>
      <c r="O24" s="39">
        <f t="shared" si="27"/>
        <v>282.3</v>
      </c>
      <c r="P24" s="39">
        <f t="shared" si="28"/>
        <v>282.3</v>
      </c>
      <c r="Q24" s="13">
        <f t="shared" si="29"/>
        <v>2540.6999999999998</v>
      </c>
      <c r="R24" s="42">
        <f t="shared" si="30"/>
        <v>3669.9</v>
      </c>
      <c r="S24" s="42">
        <f t="shared" si="31"/>
        <v>1129.2</v>
      </c>
      <c r="T24" s="42">
        <f t="shared" si="32"/>
        <v>1129.2</v>
      </c>
      <c r="U24" s="5">
        <v>28230</v>
      </c>
    </row>
    <row r="25" spans="1:21" ht="15.75" customHeight="1" x14ac:dyDescent="0.15">
      <c r="A25" s="38" t="s">
        <v>436</v>
      </c>
      <c r="B25" s="13" t="s">
        <v>428</v>
      </c>
      <c r="C25" s="5" t="s">
        <v>268</v>
      </c>
      <c r="D25" s="39">
        <f t="shared" si="16"/>
        <v>2258.4</v>
      </c>
      <c r="E25" s="40">
        <f t="shared" si="17"/>
        <v>564.6</v>
      </c>
      <c r="F25" s="39">
        <f t="shared" si="18"/>
        <v>3952.2000000000003</v>
      </c>
      <c r="G25" s="39">
        <f t="shared" si="19"/>
        <v>1411.5</v>
      </c>
      <c r="H25" s="39">
        <f t="shared" si="20"/>
        <v>846.9</v>
      </c>
      <c r="I25" s="39">
        <f t="shared" si="21"/>
        <v>2823</v>
      </c>
      <c r="J25" s="39">
        <f t="shared" si="22"/>
        <v>4799.1000000000004</v>
      </c>
      <c r="K25" s="39">
        <f t="shared" si="23"/>
        <v>564.6</v>
      </c>
      <c r="L25" s="39">
        <f t="shared" si="24"/>
        <v>846.9</v>
      </c>
      <c r="M25" s="39">
        <f t="shared" si="25"/>
        <v>846.9</v>
      </c>
      <c r="N25" s="39">
        <f t="shared" si="26"/>
        <v>282.3</v>
      </c>
      <c r="O25" s="39">
        <f t="shared" si="27"/>
        <v>282.3</v>
      </c>
      <c r="P25" s="39">
        <f t="shared" si="28"/>
        <v>282.3</v>
      </c>
      <c r="Q25" s="13">
        <f t="shared" si="29"/>
        <v>2540.6999999999998</v>
      </c>
      <c r="R25" s="42">
        <f t="shared" si="30"/>
        <v>3669.9</v>
      </c>
      <c r="S25" s="42">
        <f t="shared" si="31"/>
        <v>1129.2</v>
      </c>
      <c r="T25" s="42">
        <f t="shared" si="32"/>
        <v>1129.2</v>
      </c>
      <c r="U25" s="5">
        <v>28230</v>
      </c>
    </row>
    <row r="26" spans="1:21" ht="15.75" customHeight="1" x14ac:dyDescent="0.15">
      <c r="A26" s="38" t="s">
        <v>437</v>
      </c>
      <c r="B26" s="13" t="s">
        <v>428</v>
      </c>
      <c r="C26" s="5" t="s">
        <v>268</v>
      </c>
      <c r="D26" s="39">
        <f t="shared" si="16"/>
        <v>2258.4</v>
      </c>
      <c r="E26" s="40">
        <f t="shared" si="17"/>
        <v>564.6</v>
      </c>
      <c r="F26" s="39">
        <f t="shared" si="18"/>
        <v>3952.2000000000003</v>
      </c>
      <c r="G26" s="39">
        <f t="shared" si="19"/>
        <v>1411.5</v>
      </c>
      <c r="H26" s="39">
        <f t="shared" si="20"/>
        <v>846.9</v>
      </c>
      <c r="I26" s="39">
        <f t="shared" si="21"/>
        <v>2823</v>
      </c>
      <c r="J26" s="39">
        <f t="shared" si="22"/>
        <v>4799.1000000000004</v>
      </c>
      <c r="K26" s="39">
        <f t="shared" si="23"/>
        <v>564.6</v>
      </c>
      <c r="L26" s="39">
        <f t="shared" si="24"/>
        <v>846.9</v>
      </c>
      <c r="M26" s="39">
        <f t="shared" si="25"/>
        <v>846.9</v>
      </c>
      <c r="N26" s="39">
        <f t="shared" si="26"/>
        <v>282.3</v>
      </c>
      <c r="O26" s="39">
        <f t="shared" si="27"/>
        <v>282.3</v>
      </c>
      <c r="P26" s="39">
        <f t="shared" si="28"/>
        <v>282.3</v>
      </c>
      <c r="Q26" s="13">
        <f t="shared" si="29"/>
        <v>2540.6999999999998</v>
      </c>
      <c r="R26" s="42">
        <f t="shared" si="30"/>
        <v>3669.9</v>
      </c>
      <c r="S26" s="42">
        <f t="shared" si="31"/>
        <v>1129.2</v>
      </c>
      <c r="T26" s="42">
        <f t="shared" si="32"/>
        <v>1129.2</v>
      </c>
      <c r="U26" s="5">
        <v>28230</v>
      </c>
    </row>
    <row r="27" spans="1:21" ht="15.75" customHeight="1" x14ac:dyDescent="0.15">
      <c r="A27" s="38" t="s">
        <v>438</v>
      </c>
      <c r="B27" s="13" t="s">
        <v>428</v>
      </c>
      <c r="C27" s="5" t="s">
        <v>268</v>
      </c>
      <c r="D27" s="39">
        <f t="shared" si="16"/>
        <v>2258.4</v>
      </c>
      <c r="E27" s="40">
        <f t="shared" si="17"/>
        <v>564.6</v>
      </c>
      <c r="F27" s="39">
        <f t="shared" si="18"/>
        <v>3952.2000000000003</v>
      </c>
      <c r="G27" s="39">
        <f t="shared" si="19"/>
        <v>1411.5</v>
      </c>
      <c r="H27" s="39">
        <f t="shared" si="20"/>
        <v>846.9</v>
      </c>
      <c r="I27" s="39">
        <f t="shared" si="21"/>
        <v>2823</v>
      </c>
      <c r="J27" s="39">
        <f t="shared" si="22"/>
        <v>4799.1000000000004</v>
      </c>
      <c r="K27" s="39">
        <f t="shared" si="23"/>
        <v>564.6</v>
      </c>
      <c r="L27" s="39">
        <f t="shared" si="24"/>
        <v>846.9</v>
      </c>
      <c r="M27" s="39">
        <f t="shared" si="25"/>
        <v>846.9</v>
      </c>
      <c r="N27" s="39">
        <f t="shared" si="26"/>
        <v>282.3</v>
      </c>
      <c r="O27" s="39">
        <f t="shared" si="27"/>
        <v>282.3</v>
      </c>
      <c r="P27" s="39">
        <f t="shared" si="28"/>
        <v>282.3</v>
      </c>
      <c r="Q27" s="13">
        <f t="shared" si="29"/>
        <v>2540.6999999999998</v>
      </c>
      <c r="R27" s="42">
        <f t="shared" si="30"/>
        <v>3669.9</v>
      </c>
      <c r="S27" s="42">
        <f t="shared" si="31"/>
        <v>1129.2</v>
      </c>
      <c r="T27" s="42">
        <f t="shared" si="32"/>
        <v>1129.2</v>
      </c>
      <c r="U27" s="5">
        <v>28230</v>
      </c>
    </row>
    <row r="28" spans="1:21" ht="15.75" customHeight="1" x14ac:dyDescent="0.15">
      <c r="A28" s="38" t="s">
        <v>439</v>
      </c>
      <c r="B28" s="13" t="s">
        <v>428</v>
      </c>
      <c r="C28" s="5" t="s">
        <v>268</v>
      </c>
      <c r="D28" s="39">
        <f t="shared" si="16"/>
        <v>2258.4</v>
      </c>
      <c r="E28" s="40">
        <f t="shared" si="17"/>
        <v>564.6</v>
      </c>
      <c r="F28" s="39">
        <f t="shared" si="18"/>
        <v>3952.2000000000003</v>
      </c>
      <c r="G28" s="39">
        <f t="shared" si="19"/>
        <v>1411.5</v>
      </c>
      <c r="H28" s="39">
        <f t="shared" si="20"/>
        <v>846.9</v>
      </c>
      <c r="I28" s="39">
        <f t="shared" si="21"/>
        <v>2823</v>
      </c>
      <c r="J28" s="39">
        <f t="shared" si="22"/>
        <v>4799.1000000000004</v>
      </c>
      <c r="K28" s="39">
        <f t="shared" si="23"/>
        <v>564.6</v>
      </c>
      <c r="L28" s="39">
        <f t="shared" si="24"/>
        <v>846.9</v>
      </c>
      <c r="M28" s="39">
        <f t="shared" si="25"/>
        <v>846.9</v>
      </c>
      <c r="N28" s="39">
        <f t="shared" si="26"/>
        <v>282.3</v>
      </c>
      <c r="O28" s="39">
        <f t="shared" si="27"/>
        <v>282.3</v>
      </c>
      <c r="P28" s="39">
        <f t="shared" si="28"/>
        <v>282.3</v>
      </c>
      <c r="Q28" s="13">
        <f t="shared" si="29"/>
        <v>2540.6999999999998</v>
      </c>
      <c r="R28" s="42">
        <f t="shared" si="30"/>
        <v>3669.9</v>
      </c>
      <c r="S28" s="42">
        <f t="shared" si="31"/>
        <v>1129.2</v>
      </c>
      <c r="T28" s="42">
        <f t="shared" si="32"/>
        <v>1129.2</v>
      </c>
      <c r="U28" s="5">
        <v>28230</v>
      </c>
    </row>
    <row r="29" spans="1:21" ht="15.75" customHeight="1" x14ac:dyDescent="0.15">
      <c r="A29" s="38" t="s">
        <v>440</v>
      </c>
      <c r="B29" s="13" t="s">
        <v>428</v>
      </c>
      <c r="C29" s="5" t="s">
        <v>268</v>
      </c>
      <c r="D29" s="39">
        <f t="shared" si="16"/>
        <v>2258.4</v>
      </c>
      <c r="E29" s="40">
        <f t="shared" si="17"/>
        <v>564.6</v>
      </c>
      <c r="F29" s="39">
        <f t="shared" si="18"/>
        <v>3952.2000000000003</v>
      </c>
      <c r="G29" s="39">
        <f t="shared" si="19"/>
        <v>1411.5</v>
      </c>
      <c r="H29" s="39">
        <f t="shared" si="20"/>
        <v>846.9</v>
      </c>
      <c r="I29" s="39">
        <f t="shared" si="21"/>
        <v>2823</v>
      </c>
      <c r="J29" s="39">
        <f t="shared" si="22"/>
        <v>4799.1000000000004</v>
      </c>
      <c r="K29" s="39">
        <f t="shared" si="23"/>
        <v>564.6</v>
      </c>
      <c r="L29" s="39">
        <f t="shared" si="24"/>
        <v>846.9</v>
      </c>
      <c r="M29" s="39">
        <f t="shared" si="25"/>
        <v>846.9</v>
      </c>
      <c r="N29" s="39">
        <f t="shared" si="26"/>
        <v>282.3</v>
      </c>
      <c r="O29" s="39">
        <f t="shared" si="27"/>
        <v>282.3</v>
      </c>
      <c r="P29" s="39">
        <f t="shared" si="28"/>
        <v>282.3</v>
      </c>
      <c r="Q29" s="13">
        <f t="shared" si="29"/>
        <v>2540.6999999999998</v>
      </c>
      <c r="R29" s="42">
        <f t="shared" si="30"/>
        <v>3669.9</v>
      </c>
      <c r="S29" s="42">
        <f t="shared" si="31"/>
        <v>1129.2</v>
      </c>
      <c r="T29" s="42">
        <f t="shared" si="32"/>
        <v>1129.2</v>
      </c>
      <c r="U29" s="5">
        <v>28230</v>
      </c>
    </row>
    <row r="30" spans="1:21" ht="15.75" customHeight="1" x14ac:dyDescent="0.15">
      <c r="A30" s="38" t="s">
        <v>441</v>
      </c>
      <c r="B30" s="13" t="s">
        <v>428</v>
      </c>
      <c r="C30" s="5" t="s">
        <v>268</v>
      </c>
      <c r="D30" s="39">
        <f t="shared" si="16"/>
        <v>2258.4</v>
      </c>
      <c r="E30" s="40">
        <f t="shared" si="17"/>
        <v>564.6</v>
      </c>
      <c r="F30" s="39">
        <f t="shared" si="18"/>
        <v>3952.2000000000003</v>
      </c>
      <c r="G30" s="39">
        <f t="shared" si="19"/>
        <v>1411.5</v>
      </c>
      <c r="H30" s="39">
        <f t="shared" si="20"/>
        <v>846.9</v>
      </c>
      <c r="I30" s="39">
        <f t="shared" si="21"/>
        <v>2823</v>
      </c>
      <c r="J30" s="39">
        <f t="shared" si="22"/>
        <v>4799.1000000000004</v>
      </c>
      <c r="K30" s="39">
        <f t="shared" si="23"/>
        <v>564.6</v>
      </c>
      <c r="L30" s="39">
        <f t="shared" si="24"/>
        <v>846.9</v>
      </c>
      <c r="M30" s="39">
        <f t="shared" si="25"/>
        <v>846.9</v>
      </c>
      <c r="N30" s="39">
        <f t="shared" si="26"/>
        <v>282.3</v>
      </c>
      <c r="O30" s="39">
        <f t="shared" si="27"/>
        <v>282.3</v>
      </c>
      <c r="P30" s="39">
        <f t="shared" si="28"/>
        <v>282.3</v>
      </c>
      <c r="Q30" s="13">
        <f t="shared" si="29"/>
        <v>2540.6999999999998</v>
      </c>
      <c r="R30" s="42">
        <f t="shared" si="30"/>
        <v>3669.9</v>
      </c>
      <c r="S30" s="42">
        <f t="shared" si="31"/>
        <v>1129.2</v>
      </c>
      <c r="T30" s="42">
        <f t="shared" si="32"/>
        <v>1129.2</v>
      </c>
      <c r="U30" s="5">
        <v>28230</v>
      </c>
    </row>
    <row r="31" spans="1:21" ht="15.75" customHeight="1" x14ac:dyDescent="0.15">
      <c r="A31" s="38" t="s">
        <v>442</v>
      </c>
      <c r="B31" s="13" t="s">
        <v>428</v>
      </c>
      <c r="C31" s="5" t="s">
        <v>268</v>
      </c>
      <c r="D31" s="39">
        <f t="shared" si="16"/>
        <v>2258.4</v>
      </c>
      <c r="E31" s="40">
        <f t="shared" si="17"/>
        <v>564.6</v>
      </c>
      <c r="F31" s="39">
        <f t="shared" si="18"/>
        <v>3952.2000000000003</v>
      </c>
      <c r="G31" s="39">
        <f t="shared" si="19"/>
        <v>1411.5</v>
      </c>
      <c r="H31" s="39">
        <f t="shared" si="20"/>
        <v>846.9</v>
      </c>
      <c r="I31" s="39">
        <f t="shared" si="21"/>
        <v>2823</v>
      </c>
      <c r="J31" s="39">
        <f t="shared" si="22"/>
        <v>4799.1000000000004</v>
      </c>
      <c r="K31" s="39">
        <f t="shared" si="23"/>
        <v>564.6</v>
      </c>
      <c r="L31" s="39">
        <f t="shared" si="24"/>
        <v>846.9</v>
      </c>
      <c r="M31" s="39">
        <f t="shared" si="25"/>
        <v>846.9</v>
      </c>
      <c r="N31" s="39">
        <f t="shared" si="26"/>
        <v>282.3</v>
      </c>
      <c r="O31" s="39">
        <f t="shared" si="27"/>
        <v>282.3</v>
      </c>
      <c r="P31" s="39">
        <f t="shared" si="28"/>
        <v>282.3</v>
      </c>
      <c r="Q31" s="13">
        <f t="shared" si="29"/>
        <v>2540.6999999999998</v>
      </c>
      <c r="R31" s="42">
        <f t="shared" si="30"/>
        <v>3669.9</v>
      </c>
      <c r="S31" s="42">
        <f t="shared" si="31"/>
        <v>1129.2</v>
      </c>
      <c r="T31" s="42">
        <f t="shared" si="32"/>
        <v>1129.2</v>
      </c>
      <c r="U31" s="5">
        <v>28230</v>
      </c>
    </row>
    <row r="32" spans="1:21" ht="15.75" customHeight="1" x14ac:dyDescent="0.15">
      <c r="A32" s="38" t="s">
        <v>443</v>
      </c>
      <c r="B32" s="13" t="s">
        <v>428</v>
      </c>
      <c r="C32" s="5" t="s">
        <v>268</v>
      </c>
      <c r="D32" s="39">
        <f t="shared" si="16"/>
        <v>2258.4</v>
      </c>
      <c r="E32" s="40">
        <f t="shared" si="17"/>
        <v>564.6</v>
      </c>
      <c r="F32" s="39">
        <f t="shared" si="18"/>
        <v>3952.2000000000003</v>
      </c>
      <c r="G32" s="39">
        <f t="shared" si="19"/>
        <v>1411.5</v>
      </c>
      <c r="H32" s="39">
        <f t="shared" si="20"/>
        <v>846.9</v>
      </c>
      <c r="I32" s="39">
        <f t="shared" si="21"/>
        <v>2823</v>
      </c>
      <c r="J32" s="39">
        <f t="shared" si="22"/>
        <v>4799.1000000000004</v>
      </c>
      <c r="K32" s="39">
        <f t="shared" si="23"/>
        <v>564.6</v>
      </c>
      <c r="L32" s="39">
        <f t="shared" si="24"/>
        <v>846.9</v>
      </c>
      <c r="M32" s="39">
        <f t="shared" si="25"/>
        <v>846.9</v>
      </c>
      <c r="N32" s="39">
        <f t="shared" si="26"/>
        <v>282.3</v>
      </c>
      <c r="O32" s="39">
        <f t="shared" si="27"/>
        <v>282.3</v>
      </c>
      <c r="P32" s="39">
        <f t="shared" si="28"/>
        <v>282.3</v>
      </c>
      <c r="Q32" s="13">
        <f t="shared" si="29"/>
        <v>2540.6999999999998</v>
      </c>
      <c r="R32" s="42">
        <f t="shared" si="30"/>
        <v>3669.9</v>
      </c>
      <c r="S32" s="42">
        <f t="shared" si="31"/>
        <v>1129.2</v>
      </c>
      <c r="T32" s="42">
        <f t="shared" si="32"/>
        <v>1129.2</v>
      </c>
      <c r="U32" s="5">
        <v>28230</v>
      </c>
    </row>
    <row r="33" spans="1:21" ht="15.75" customHeight="1" x14ac:dyDescent="0.15">
      <c r="A33" s="38" t="s">
        <v>444</v>
      </c>
      <c r="B33" s="13" t="s">
        <v>428</v>
      </c>
      <c r="C33" s="5" t="s">
        <v>268</v>
      </c>
      <c r="D33" s="39">
        <f t="shared" si="16"/>
        <v>2258.4</v>
      </c>
      <c r="E33" s="40">
        <f t="shared" si="17"/>
        <v>564.6</v>
      </c>
      <c r="F33" s="39">
        <f t="shared" si="18"/>
        <v>3952.2000000000003</v>
      </c>
      <c r="G33" s="39">
        <f t="shared" si="19"/>
        <v>1411.5</v>
      </c>
      <c r="H33" s="39">
        <f t="shared" si="20"/>
        <v>846.9</v>
      </c>
      <c r="I33" s="39">
        <f t="shared" si="21"/>
        <v>2823</v>
      </c>
      <c r="J33" s="39">
        <f t="shared" si="22"/>
        <v>4799.1000000000004</v>
      </c>
      <c r="K33" s="39">
        <f t="shared" si="23"/>
        <v>564.6</v>
      </c>
      <c r="L33" s="39">
        <f t="shared" si="24"/>
        <v>846.9</v>
      </c>
      <c r="M33" s="39">
        <f t="shared" si="25"/>
        <v>846.9</v>
      </c>
      <c r="N33" s="39">
        <f t="shared" si="26"/>
        <v>282.3</v>
      </c>
      <c r="O33" s="39">
        <f t="shared" si="27"/>
        <v>282.3</v>
      </c>
      <c r="P33" s="39">
        <f t="shared" si="28"/>
        <v>282.3</v>
      </c>
      <c r="Q33" s="13">
        <f t="shared" si="29"/>
        <v>2540.6999999999998</v>
      </c>
      <c r="R33" s="42">
        <f t="shared" si="30"/>
        <v>3669.9</v>
      </c>
      <c r="S33" s="42">
        <f t="shared" si="31"/>
        <v>1129.2</v>
      </c>
      <c r="T33" s="42">
        <f t="shared" si="32"/>
        <v>1129.2</v>
      </c>
      <c r="U33" s="5">
        <v>28230</v>
      </c>
    </row>
    <row r="34" spans="1:21" ht="15.75" customHeight="1" x14ac:dyDescent="0.15">
      <c r="A34" s="38" t="s">
        <v>445</v>
      </c>
      <c r="B34" s="13" t="s">
        <v>428</v>
      </c>
      <c r="C34" s="5" t="s">
        <v>268</v>
      </c>
      <c r="D34" s="39">
        <f t="shared" si="16"/>
        <v>2258.4</v>
      </c>
      <c r="E34" s="40">
        <f t="shared" si="17"/>
        <v>564.6</v>
      </c>
      <c r="F34" s="39">
        <f t="shared" si="18"/>
        <v>3952.2000000000003</v>
      </c>
      <c r="G34" s="39">
        <f t="shared" si="19"/>
        <v>1411.5</v>
      </c>
      <c r="H34" s="39">
        <f t="shared" si="20"/>
        <v>846.9</v>
      </c>
      <c r="I34" s="39">
        <f t="shared" si="21"/>
        <v>2823</v>
      </c>
      <c r="J34" s="39">
        <f t="shared" si="22"/>
        <v>4799.1000000000004</v>
      </c>
      <c r="K34" s="39">
        <f t="shared" si="23"/>
        <v>564.6</v>
      </c>
      <c r="L34" s="39">
        <f t="shared" si="24"/>
        <v>846.9</v>
      </c>
      <c r="M34" s="39">
        <f t="shared" si="25"/>
        <v>846.9</v>
      </c>
      <c r="N34" s="39">
        <f t="shared" si="26"/>
        <v>282.3</v>
      </c>
      <c r="O34" s="39">
        <f t="shared" si="27"/>
        <v>282.3</v>
      </c>
      <c r="P34" s="39">
        <f t="shared" si="28"/>
        <v>282.3</v>
      </c>
      <c r="Q34" s="13">
        <f t="shared" si="29"/>
        <v>2540.6999999999998</v>
      </c>
      <c r="R34" s="42">
        <f t="shared" si="30"/>
        <v>3669.9</v>
      </c>
      <c r="S34" s="42">
        <f t="shared" si="31"/>
        <v>1129.2</v>
      </c>
      <c r="T34" s="42">
        <f t="shared" si="32"/>
        <v>1129.2</v>
      </c>
      <c r="U34" s="5">
        <v>28230</v>
      </c>
    </row>
    <row r="35" spans="1:21" ht="15.75" customHeight="1" x14ac:dyDescent="0.15">
      <c r="A35" s="38" t="s">
        <v>446</v>
      </c>
      <c r="B35" s="13" t="s">
        <v>428</v>
      </c>
      <c r="C35" s="5" t="s">
        <v>268</v>
      </c>
      <c r="D35" s="39">
        <f t="shared" si="16"/>
        <v>2258.4</v>
      </c>
      <c r="E35" s="40">
        <f t="shared" si="17"/>
        <v>564.6</v>
      </c>
      <c r="F35" s="39">
        <f t="shared" si="18"/>
        <v>3952.2000000000003</v>
      </c>
      <c r="G35" s="39">
        <f t="shared" si="19"/>
        <v>1411.5</v>
      </c>
      <c r="H35" s="39">
        <f t="shared" si="20"/>
        <v>846.9</v>
      </c>
      <c r="I35" s="39">
        <f t="shared" si="21"/>
        <v>2823</v>
      </c>
      <c r="J35" s="39">
        <f t="shared" si="22"/>
        <v>4799.1000000000004</v>
      </c>
      <c r="K35" s="39">
        <f t="shared" si="23"/>
        <v>564.6</v>
      </c>
      <c r="L35" s="39">
        <f t="shared" si="24"/>
        <v>846.9</v>
      </c>
      <c r="M35" s="39">
        <f t="shared" si="25"/>
        <v>846.9</v>
      </c>
      <c r="N35" s="39">
        <f t="shared" si="26"/>
        <v>282.3</v>
      </c>
      <c r="O35" s="39">
        <f t="shared" si="27"/>
        <v>282.3</v>
      </c>
      <c r="P35" s="39">
        <f t="shared" si="28"/>
        <v>282.3</v>
      </c>
      <c r="Q35" s="13">
        <f t="shared" si="29"/>
        <v>2540.6999999999998</v>
      </c>
      <c r="R35" s="42">
        <f t="shared" si="30"/>
        <v>3669.9</v>
      </c>
      <c r="S35" s="42">
        <f t="shared" si="31"/>
        <v>1129.2</v>
      </c>
      <c r="T35" s="42">
        <f t="shared" si="32"/>
        <v>1129.2</v>
      </c>
      <c r="U35" s="5">
        <v>28230</v>
      </c>
    </row>
    <row r="36" spans="1:21" ht="15.75" customHeight="1" x14ac:dyDescent="0.15">
      <c r="A36" s="38" t="s">
        <v>447</v>
      </c>
      <c r="B36" s="13" t="s">
        <v>428</v>
      </c>
      <c r="C36" s="5" t="s">
        <v>268</v>
      </c>
      <c r="D36" s="39">
        <f t="shared" si="16"/>
        <v>2258.4</v>
      </c>
      <c r="E36" s="40">
        <f t="shared" si="17"/>
        <v>564.6</v>
      </c>
      <c r="F36" s="39">
        <f t="shared" si="18"/>
        <v>3952.2000000000003</v>
      </c>
      <c r="G36" s="39">
        <f t="shared" si="19"/>
        <v>1411.5</v>
      </c>
      <c r="H36" s="39">
        <f t="shared" si="20"/>
        <v>846.9</v>
      </c>
      <c r="I36" s="39">
        <f t="shared" si="21"/>
        <v>2823</v>
      </c>
      <c r="J36" s="39">
        <f t="shared" si="22"/>
        <v>4799.1000000000004</v>
      </c>
      <c r="K36" s="39">
        <f t="shared" si="23"/>
        <v>564.6</v>
      </c>
      <c r="L36" s="39">
        <f t="shared" si="24"/>
        <v>846.9</v>
      </c>
      <c r="M36" s="39">
        <f t="shared" si="25"/>
        <v>846.9</v>
      </c>
      <c r="N36" s="39">
        <f t="shared" si="26"/>
        <v>282.3</v>
      </c>
      <c r="O36" s="39">
        <f t="shared" si="27"/>
        <v>282.3</v>
      </c>
      <c r="P36" s="39">
        <f t="shared" si="28"/>
        <v>282.3</v>
      </c>
      <c r="Q36" s="13">
        <f t="shared" si="29"/>
        <v>2540.6999999999998</v>
      </c>
      <c r="R36" s="42">
        <f t="shared" si="30"/>
        <v>3669.9</v>
      </c>
      <c r="S36" s="42">
        <f t="shared" si="31"/>
        <v>1129.2</v>
      </c>
      <c r="T36" s="42">
        <f t="shared" si="32"/>
        <v>1129.2</v>
      </c>
      <c r="U36" s="5">
        <v>28230</v>
      </c>
    </row>
    <row r="37" spans="1:21" s="33" customFormat="1" ht="15.75" customHeight="1" x14ac:dyDescent="0.15">
      <c r="A37" s="38" t="s">
        <v>448</v>
      </c>
      <c r="B37" s="13" t="s">
        <v>428</v>
      </c>
      <c r="C37" s="5" t="s">
        <v>268</v>
      </c>
      <c r="D37" s="39">
        <f t="shared" si="16"/>
        <v>2258.4</v>
      </c>
      <c r="E37" s="40">
        <f t="shared" si="17"/>
        <v>564.6</v>
      </c>
      <c r="F37" s="39">
        <f t="shared" si="18"/>
        <v>3952.2000000000003</v>
      </c>
      <c r="G37" s="39">
        <f t="shared" si="19"/>
        <v>1411.5</v>
      </c>
      <c r="H37" s="39">
        <f t="shared" si="20"/>
        <v>846.9</v>
      </c>
      <c r="I37" s="39">
        <f t="shared" si="21"/>
        <v>2823</v>
      </c>
      <c r="J37" s="39">
        <f t="shared" si="22"/>
        <v>4799.1000000000004</v>
      </c>
      <c r="K37" s="39">
        <f t="shared" si="23"/>
        <v>564.6</v>
      </c>
      <c r="L37" s="39">
        <f t="shared" si="24"/>
        <v>846.9</v>
      </c>
      <c r="M37" s="39">
        <f t="shared" si="25"/>
        <v>846.9</v>
      </c>
      <c r="N37" s="39">
        <f t="shared" si="26"/>
        <v>282.3</v>
      </c>
      <c r="O37" s="39">
        <f t="shared" si="27"/>
        <v>282.3</v>
      </c>
      <c r="P37" s="39">
        <f t="shared" si="28"/>
        <v>282.3</v>
      </c>
      <c r="Q37" s="13">
        <f t="shared" si="29"/>
        <v>2540.6999999999998</v>
      </c>
      <c r="R37" s="42">
        <f t="shared" si="30"/>
        <v>3669.9</v>
      </c>
      <c r="S37" s="42">
        <f t="shared" si="31"/>
        <v>1129.2</v>
      </c>
      <c r="T37" s="42">
        <f t="shared" si="32"/>
        <v>1129.2</v>
      </c>
      <c r="U37" s="5">
        <v>28230</v>
      </c>
    </row>
    <row r="38" spans="1:21" s="33" customFormat="1" ht="15.75" customHeight="1" x14ac:dyDescent="0.15">
      <c r="A38" s="38" t="s">
        <v>449</v>
      </c>
      <c r="B38" s="13" t="s">
        <v>450</v>
      </c>
      <c r="C38" s="5" t="s">
        <v>268</v>
      </c>
      <c r="D38" s="39">
        <f t="shared" si="16"/>
        <v>685.6</v>
      </c>
      <c r="E38" s="40">
        <f t="shared" si="17"/>
        <v>171.4</v>
      </c>
      <c r="F38" s="39">
        <f t="shared" si="18"/>
        <v>1199.8000000000002</v>
      </c>
      <c r="G38" s="39">
        <f t="shared" si="19"/>
        <v>428.5</v>
      </c>
      <c r="H38" s="39">
        <f t="shared" si="20"/>
        <v>257.09999999999997</v>
      </c>
      <c r="I38" s="39">
        <f t="shared" si="21"/>
        <v>857</v>
      </c>
      <c r="J38" s="39">
        <f t="shared" si="22"/>
        <v>1456.9</v>
      </c>
      <c r="K38" s="39">
        <f t="shared" si="23"/>
        <v>171.4</v>
      </c>
      <c r="L38" s="39">
        <f t="shared" si="24"/>
        <v>257.09999999999997</v>
      </c>
      <c r="M38" s="39">
        <f t="shared" si="25"/>
        <v>257.09999999999997</v>
      </c>
      <c r="N38" s="39">
        <f t="shared" si="26"/>
        <v>85.7</v>
      </c>
      <c r="O38" s="39">
        <f t="shared" si="27"/>
        <v>85.7</v>
      </c>
      <c r="P38" s="39">
        <f t="shared" si="28"/>
        <v>85.7</v>
      </c>
      <c r="Q38" s="13">
        <f t="shared" si="29"/>
        <v>771.3</v>
      </c>
      <c r="R38" s="42">
        <f t="shared" si="30"/>
        <v>1114.1000000000001</v>
      </c>
      <c r="S38" s="42">
        <f t="shared" si="31"/>
        <v>342.8</v>
      </c>
      <c r="T38" s="42">
        <f t="shared" si="32"/>
        <v>342.8</v>
      </c>
      <c r="U38" s="5">
        <v>8570</v>
      </c>
    </row>
    <row r="39" spans="1:21" ht="15.75" customHeight="1" x14ac:dyDescent="0.15">
      <c r="A39" s="38" t="s">
        <v>451</v>
      </c>
      <c r="B39" s="13" t="s">
        <v>450</v>
      </c>
      <c r="C39" s="5" t="s">
        <v>268</v>
      </c>
      <c r="D39" s="39">
        <f t="shared" si="16"/>
        <v>685.6</v>
      </c>
      <c r="E39" s="40">
        <f t="shared" si="17"/>
        <v>171.4</v>
      </c>
      <c r="F39" s="39">
        <f t="shared" si="18"/>
        <v>1199.8000000000002</v>
      </c>
      <c r="G39" s="39">
        <f t="shared" si="19"/>
        <v>428.5</v>
      </c>
      <c r="H39" s="39">
        <f t="shared" si="20"/>
        <v>257.09999999999997</v>
      </c>
      <c r="I39" s="39">
        <f t="shared" si="21"/>
        <v>857</v>
      </c>
      <c r="J39" s="39">
        <f t="shared" si="22"/>
        <v>1456.9</v>
      </c>
      <c r="K39" s="39">
        <f t="shared" si="23"/>
        <v>171.4</v>
      </c>
      <c r="L39" s="39">
        <f t="shared" si="24"/>
        <v>257.09999999999997</v>
      </c>
      <c r="M39" s="39">
        <f t="shared" si="25"/>
        <v>257.09999999999997</v>
      </c>
      <c r="N39" s="39">
        <f t="shared" si="26"/>
        <v>85.7</v>
      </c>
      <c r="O39" s="39">
        <f t="shared" si="27"/>
        <v>85.7</v>
      </c>
      <c r="P39" s="39">
        <f t="shared" si="28"/>
        <v>85.7</v>
      </c>
      <c r="Q39" s="13">
        <f t="shared" si="29"/>
        <v>771.3</v>
      </c>
      <c r="R39" s="42">
        <f t="shared" si="30"/>
        <v>1114.1000000000001</v>
      </c>
      <c r="S39" s="42">
        <f t="shared" si="31"/>
        <v>342.8</v>
      </c>
      <c r="T39" s="42">
        <f t="shared" si="32"/>
        <v>342.8</v>
      </c>
      <c r="U39" s="5">
        <v>8570</v>
      </c>
    </row>
    <row r="40" spans="1:21" ht="15.75" customHeight="1" x14ac:dyDescent="0.15">
      <c r="A40" s="38" t="s">
        <v>452</v>
      </c>
      <c r="B40" s="13" t="s">
        <v>450</v>
      </c>
      <c r="C40" s="5" t="s">
        <v>268</v>
      </c>
      <c r="D40" s="39">
        <f t="shared" si="16"/>
        <v>685.6</v>
      </c>
      <c r="E40" s="40">
        <f t="shared" si="17"/>
        <v>171.4</v>
      </c>
      <c r="F40" s="39">
        <f t="shared" si="18"/>
        <v>1199.8000000000002</v>
      </c>
      <c r="G40" s="39">
        <f t="shared" si="19"/>
        <v>428.5</v>
      </c>
      <c r="H40" s="39">
        <f t="shared" si="20"/>
        <v>257.09999999999997</v>
      </c>
      <c r="I40" s="39">
        <f t="shared" si="21"/>
        <v>857</v>
      </c>
      <c r="J40" s="39">
        <f t="shared" si="22"/>
        <v>1456.9</v>
      </c>
      <c r="K40" s="39">
        <f t="shared" si="23"/>
        <v>171.4</v>
      </c>
      <c r="L40" s="39">
        <f t="shared" si="24"/>
        <v>257.09999999999997</v>
      </c>
      <c r="M40" s="39">
        <f t="shared" si="25"/>
        <v>257.09999999999997</v>
      </c>
      <c r="N40" s="39">
        <f t="shared" si="26"/>
        <v>85.7</v>
      </c>
      <c r="O40" s="39">
        <f t="shared" si="27"/>
        <v>85.7</v>
      </c>
      <c r="P40" s="39">
        <f t="shared" si="28"/>
        <v>85.7</v>
      </c>
      <c r="Q40" s="13">
        <f t="shared" si="29"/>
        <v>771.3</v>
      </c>
      <c r="R40" s="42">
        <f t="shared" si="30"/>
        <v>1114.1000000000001</v>
      </c>
      <c r="S40" s="42">
        <f t="shared" si="31"/>
        <v>342.8</v>
      </c>
      <c r="T40" s="42">
        <f t="shared" si="32"/>
        <v>342.8</v>
      </c>
      <c r="U40" s="5">
        <v>8570</v>
      </c>
    </row>
    <row r="41" spans="1:21" ht="15.75" customHeight="1" x14ac:dyDescent="0.15">
      <c r="A41" s="38" t="s">
        <v>453</v>
      </c>
      <c r="B41" s="38" t="s">
        <v>454</v>
      </c>
      <c r="C41" s="38" t="s">
        <v>292</v>
      </c>
      <c r="D41" s="39">
        <f t="shared" si="16"/>
        <v>5579.2</v>
      </c>
      <c r="E41" s="40">
        <f t="shared" si="17"/>
        <v>1394.8</v>
      </c>
      <c r="F41" s="39">
        <f t="shared" si="18"/>
        <v>9763.6</v>
      </c>
      <c r="G41" s="39">
        <f t="shared" si="19"/>
        <v>3487</v>
      </c>
      <c r="H41" s="39">
        <f t="shared" si="20"/>
        <v>2092.1999999999998</v>
      </c>
      <c r="I41" s="39">
        <f t="shared" si="21"/>
        <v>6974</v>
      </c>
      <c r="J41" s="39">
        <f t="shared" si="22"/>
        <v>11855.800000000001</v>
      </c>
      <c r="K41" s="39">
        <f t="shared" si="23"/>
        <v>1394.8</v>
      </c>
      <c r="L41" s="39">
        <f t="shared" si="24"/>
        <v>2092.1999999999998</v>
      </c>
      <c r="M41" s="39">
        <f t="shared" si="25"/>
        <v>2092.1999999999998</v>
      </c>
      <c r="N41" s="39">
        <f t="shared" si="26"/>
        <v>697.4</v>
      </c>
      <c r="O41" s="39">
        <f t="shared" si="27"/>
        <v>697.4</v>
      </c>
      <c r="P41" s="39">
        <f t="shared" si="28"/>
        <v>697.4</v>
      </c>
      <c r="Q41" s="13">
        <f t="shared" si="29"/>
        <v>6276.5999999999995</v>
      </c>
      <c r="R41" s="42">
        <f t="shared" si="30"/>
        <v>9066.2000000000007</v>
      </c>
      <c r="S41" s="42">
        <f t="shared" si="31"/>
        <v>2789.6</v>
      </c>
      <c r="T41" s="42">
        <f t="shared" si="32"/>
        <v>2789.6</v>
      </c>
      <c r="U41" s="5">
        <v>69740</v>
      </c>
    </row>
    <row r="42" spans="1:21" ht="15.75" customHeight="1" x14ac:dyDescent="0.15">
      <c r="A42" s="38" t="s">
        <v>455</v>
      </c>
      <c r="B42" s="38" t="s">
        <v>454</v>
      </c>
      <c r="C42" s="38" t="s">
        <v>292</v>
      </c>
      <c r="D42" s="39">
        <f t="shared" si="16"/>
        <v>5579.2</v>
      </c>
      <c r="E42" s="40">
        <f t="shared" si="17"/>
        <v>1394.8</v>
      </c>
      <c r="F42" s="39">
        <f t="shared" si="18"/>
        <v>9763.6</v>
      </c>
      <c r="G42" s="39">
        <f t="shared" si="19"/>
        <v>3487</v>
      </c>
      <c r="H42" s="39">
        <f t="shared" si="20"/>
        <v>2092.1999999999998</v>
      </c>
      <c r="I42" s="39">
        <f t="shared" si="21"/>
        <v>6974</v>
      </c>
      <c r="J42" s="39">
        <f t="shared" si="22"/>
        <v>11855.800000000001</v>
      </c>
      <c r="K42" s="39">
        <f t="shared" si="23"/>
        <v>1394.8</v>
      </c>
      <c r="L42" s="39">
        <f t="shared" si="24"/>
        <v>2092.1999999999998</v>
      </c>
      <c r="M42" s="39">
        <f t="shared" si="25"/>
        <v>2092.1999999999998</v>
      </c>
      <c r="N42" s="39">
        <f t="shared" si="26"/>
        <v>697.4</v>
      </c>
      <c r="O42" s="39">
        <f t="shared" si="27"/>
        <v>697.4</v>
      </c>
      <c r="P42" s="39">
        <f t="shared" si="28"/>
        <v>697.4</v>
      </c>
      <c r="Q42" s="13">
        <f t="shared" si="29"/>
        <v>6276.5999999999995</v>
      </c>
      <c r="R42" s="42">
        <f t="shared" si="30"/>
        <v>9066.2000000000007</v>
      </c>
      <c r="S42" s="42">
        <f t="shared" si="31"/>
        <v>2789.6</v>
      </c>
      <c r="T42" s="42">
        <f t="shared" si="32"/>
        <v>2789.6</v>
      </c>
      <c r="U42" s="5">
        <v>69740</v>
      </c>
    </row>
    <row r="43" spans="1:21" ht="15.75" customHeight="1" x14ac:dyDescent="0.15">
      <c r="A43" s="38" t="s">
        <v>456</v>
      </c>
      <c r="B43" s="38" t="s">
        <v>454</v>
      </c>
      <c r="C43" s="38" t="s">
        <v>292</v>
      </c>
      <c r="D43" s="39">
        <f t="shared" si="16"/>
        <v>5579.2</v>
      </c>
      <c r="E43" s="40">
        <f t="shared" si="17"/>
        <v>1394.8</v>
      </c>
      <c r="F43" s="39">
        <f t="shared" si="18"/>
        <v>9763.6</v>
      </c>
      <c r="G43" s="39">
        <f t="shared" si="19"/>
        <v>3487</v>
      </c>
      <c r="H43" s="39">
        <f t="shared" si="20"/>
        <v>2092.1999999999998</v>
      </c>
      <c r="I43" s="39">
        <f t="shared" si="21"/>
        <v>6974</v>
      </c>
      <c r="J43" s="39">
        <f t="shared" si="22"/>
        <v>11855.800000000001</v>
      </c>
      <c r="K43" s="39">
        <f t="shared" si="23"/>
        <v>1394.8</v>
      </c>
      <c r="L43" s="39">
        <f t="shared" si="24"/>
        <v>2092.1999999999998</v>
      </c>
      <c r="M43" s="39">
        <f t="shared" si="25"/>
        <v>2092.1999999999998</v>
      </c>
      <c r="N43" s="39">
        <f t="shared" si="26"/>
        <v>697.4</v>
      </c>
      <c r="O43" s="39">
        <f t="shared" si="27"/>
        <v>697.4</v>
      </c>
      <c r="P43" s="39">
        <f t="shared" si="28"/>
        <v>697.4</v>
      </c>
      <c r="Q43" s="13">
        <f t="shared" si="29"/>
        <v>6276.5999999999995</v>
      </c>
      <c r="R43" s="42">
        <f t="shared" si="30"/>
        <v>9066.2000000000007</v>
      </c>
      <c r="S43" s="42">
        <f t="shared" si="31"/>
        <v>2789.6</v>
      </c>
      <c r="T43" s="42">
        <f t="shared" si="32"/>
        <v>2789.6</v>
      </c>
      <c r="U43" s="5">
        <v>69740</v>
      </c>
    </row>
    <row r="44" spans="1:21" ht="15.75" customHeight="1" x14ac:dyDescent="0.15">
      <c r="S44" s="123" t="s">
        <v>47</v>
      </c>
      <c r="T44" s="123"/>
      <c r="U44" s="32">
        <f>SUM(U5:U43)</f>
        <v>1065720</v>
      </c>
    </row>
  </sheetData>
  <mergeCells count="8">
    <mergeCell ref="A1:U1"/>
    <mergeCell ref="D2:P2"/>
    <mergeCell ref="Q2:T2"/>
    <mergeCell ref="A4:B4"/>
    <mergeCell ref="S44:T44"/>
    <mergeCell ref="A2:A3"/>
    <mergeCell ref="B2:B3"/>
    <mergeCell ref="C2:C3"/>
  </mergeCells>
  <phoneticPr fontId="33" type="noConversion"/>
  <pageMargins left="0.51181102362204722" right="0.11811023622047245" top="0.55118110236220474" bottom="0.55118110236220474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9"/>
  <sheetViews>
    <sheetView zoomScale="115" zoomScaleNormal="115" workbookViewId="0">
      <selection activeCell="Q58" sqref="Q58"/>
    </sheetView>
  </sheetViews>
  <sheetFormatPr defaultColWidth="9" defaultRowHeight="13.5" x14ac:dyDescent="0.15"/>
  <cols>
    <col min="1" max="1" width="3.125" customWidth="1"/>
    <col min="2" max="2" width="9.125" customWidth="1"/>
    <col min="3" max="4" width="8.125" customWidth="1"/>
    <col min="5" max="14" width="5.75" customWidth="1"/>
    <col min="15" max="15" width="5.875" customWidth="1"/>
    <col min="16" max="16" width="5.75" customWidth="1"/>
    <col min="17" max="17" width="4.5" customWidth="1"/>
    <col min="18" max="19" width="4.125" customWidth="1"/>
    <col min="20" max="20" width="4.75" customWidth="1"/>
    <col min="21" max="22" width="5.625" customWidth="1"/>
    <col min="23" max="23" width="7.125" customWidth="1"/>
    <col min="24" max="27" width="5.625" customWidth="1"/>
    <col min="28" max="28" width="4.875" customWidth="1"/>
    <col min="29" max="30" width="4.25" customWidth="1"/>
    <col min="31" max="31" width="6.125" customWidth="1"/>
    <col min="32" max="32" width="5.5" customWidth="1"/>
    <col min="33" max="33" width="7.125" customWidth="1"/>
  </cols>
  <sheetData>
    <row r="1" spans="1:33" ht="20.25" x14ac:dyDescent="0.15">
      <c r="A1" s="154" t="s">
        <v>457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</row>
    <row r="2" spans="1:33" ht="31.5" x14ac:dyDescent="0.15">
      <c r="A2" s="14" t="s">
        <v>458</v>
      </c>
      <c r="B2" s="14" t="s">
        <v>459</v>
      </c>
      <c r="C2" s="14" t="s">
        <v>460</v>
      </c>
      <c r="D2" s="14" t="s">
        <v>461</v>
      </c>
      <c r="E2" s="15" t="s">
        <v>462</v>
      </c>
      <c r="F2" s="15" t="s">
        <v>463</v>
      </c>
      <c r="G2" s="15" t="s">
        <v>464</v>
      </c>
      <c r="H2" s="15" t="s">
        <v>465</v>
      </c>
      <c r="I2" s="15" t="s">
        <v>466</v>
      </c>
      <c r="J2" s="15" t="s">
        <v>467</v>
      </c>
      <c r="K2" s="15" t="s">
        <v>468</v>
      </c>
      <c r="L2" s="15" t="s">
        <v>469</v>
      </c>
      <c r="M2" s="15" t="s">
        <v>470</v>
      </c>
      <c r="N2" s="15" t="s">
        <v>471</v>
      </c>
      <c r="O2" s="15" t="s">
        <v>472</v>
      </c>
      <c r="P2" s="15" t="s">
        <v>473</v>
      </c>
      <c r="Q2" s="15" t="s">
        <v>474</v>
      </c>
      <c r="R2" s="15" t="s">
        <v>475</v>
      </c>
      <c r="S2" s="15" t="s">
        <v>476</v>
      </c>
      <c r="T2" s="15" t="s">
        <v>477</v>
      </c>
      <c r="U2" s="15" t="s">
        <v>478</v>
      </c>
      <c r="V2" s="15" t="s">
        <v>479</v>
      </c>
      <c r="W2" s="15" t="s">
        <v>480</v>
      </c>
      <c r="X2" s="15" t="s">
        <v>481</v>
      </c>
      <c r="Y2" s="15" t="s">
        <v>482</v>
      </c>
      <c r="Z2" s="15" t="s">
        <v>483</v>
      </c>
      <c r="AA2" s="15" t="s">
        <v>484</v>
      </c>
      <c r="AB2" s="15" t="s">
        <v>485</v>
      </c>
      <c r="AC2" s="15" t="s">
        <v>486</v>
      </c>
      <c r="AD2" s="15" t="s">
        <v>487</v>
      </c>
      <c r="AE2" s="15" t="s">
        <v>488</v>
      </c>
      <c r="AF2" s="14" t="s">
        <v>489</v>
      </c>
      <c r="AG2" s="14" t="s">
        <v>4</v>
      </c>
    </row>
    <row r="3" spans="1:33" ht="11.25" customHeight="1" x14ac:dyDescent="0.15">
      <c r="A3" s="16">
        <v>1</v>
      </c>
      <c r="B3" s="17" t="s">
        <v>490</v>
      </c>
      <c r="C3" s="17" t="s">
        <v>491</v>
      </c>
      <c r="D3" s="17" t="s">
        <v>492</v>
      </c>
      <c r="E3" s="18">
        <v>695</v>
      </c>
      <c r="F3" s="18">
        <v>508</v>
      </c>
      <c r="G3" s="19"/>
      <c r="H3" s="18">
        <v>595</v>
      </c>
      <c r="I3" s="17">
        <v>816</v>
      </c>
      <c r="J3" s="17">
        <v>530</v>
      </c>
      <c r="K3" s="19"/>
      <c r="L3" s="17">
        <v>715</v>
      </c>
      <c r="M3" s="17">
        <v>1790</v>
      </c>
      <c r="N3" s="17">
        <v>1075</v>
      </c>
      <c r="O3" s="19"/>
      <c r="P3" s="17">
        <v>1790</v>
      </c>
      <c r="Q3" s="19"/>
      <c r="R3" s="19"/>
      <c r="S3" s="17">
        <v>110</v>
      </c>
      <c r="T3" s="17">
        <v>110</v>
      </c>
      <c r="U3" s="17">
        <v>317.10000000000002</v>
      </c>
      <c r="V3" s="17">
        <v>422.8</v>
      </c>
      <c r="W3" s="17">
        <v>422.8</v>
      </c>
      <c r="X3" s="17">
        <v>105.7</v>
      </c>
      <c r="Y3" s="17">
        <v>211.4</v>
      </c>
      <c r="Z3" s="17">
        <v>105.7</v>
      </c>
      <c r="AA3" s="17">
        <v>211.4</v>
      </c>
      <c r="AB3" s="17">
        <v>317.10000000000002</v>
      </c>
      <c r="AC3" s="17">
        <v>100</v>
      </c>
      <c r="AD3" s="19"/>
      <c r="AE3" s="17">
        <v>264.14999999999998</v>
      </c>
      <c r="AF3" s="17">
        <v>230</v>
      </c>
      <c r="AG3" s="18">
        <f t="shared" ref="AG3:AG58" si="0">SUM(E3:AF3)</f>
        <v>11442.15</v>
      </c>
    </row>
    <row r="4" spans="1:33" ht="11.25" customHeight="1" x14ac:dyDescent="0.15">
      <c r="A4" s="17">
        <v>2</v>
      </c>
      <c r="B4" s="17" t="s">
        <v>490</v>
      </c>
      <c r="C4" s="17" t="s">
        <v>493</v>
      </c>
      <c r="D4" s="17" t="s">
        <v>492</v>
      </c>
      <c r="E4" s="18">
        <v>950</v>
      </c>
      <c r="F4" s="18">
        <v>615</v>
      </c>
      <c r="G4" s="19"/>
      <c r="H4" s="18">
        <v>655</v>
      </c>
      <c r="I4" s="17">
        <v>1065</v>
      </c>
      <c r="J4" s="17">
        <v>680</v>
      </c>
      <c r="K4" s="19"/>
      <c r="L4" s="17">
        <v>750</v>
      </c>
      <c r="M4" s="17">
        <v>1840</v>
      </c>
      <c r="N4" s="17">
        <v>1130</v>
      </c>
      <c r="O4" s="19"/>
      <c r="P4" s="17">
        <v>1850</v>
      </c>
      <c r="Q4" s="19"/>
      <c r="R4" s="19"/>
      <c r="S4" s="17">
        <v>110</v>
      </c>
      <c r="T4" s="17">
        <v>110</v>
      </c>
      <c r="U4" s="17">
        <v>317.10000000000002</v>
      </c>
      <c r="V4" s="17">
        <v>422.8</v>
      </c>
      <c r="W4" s="17">
        <v>422.8</v>
      </c>
      <c r="X4" s="17">
        <v>105.7</v>
      </c>
      <c r="Y4" s="17">
        <v>211.4</v>
      </c>
      <c r="Z4" s="17">
        <v>105.7</v>
      </c>
      <c r="AA4" s="17">
        <v>211.4</v>
      </c>
      <c r="AB4" s="17">
        <v>317.10000000000002</v>
      </c>
      <c r="AC4" s="17">
        <v>100</v>
      </c>
      <c r="AD4" s="19"/>
      <c r="AE4" s="17">
        <v>488.25</v>
      </c>
      <c r="AF4" s="17">
        <v>260</v>
      </c>
      <c r="AG4" s="18">
        <f t="shared" si="0"/>
        <v>12717.25</v>
      </c>
    </row>
    <row r="5" spans="1:33" ht="11.25" customHeight="1" x14ac:dyDescent="0.15">
      <c r="A5" s="16">
        <v>3</v>
      </c>
      <c r="B5" s="17" t="s">
        <v>490</v>
      </c>
      <c r="C5" s="17" t="s">
        <v>145</v>
      </c>
      <c r="D5" s="17" t="s">
        <v>492</v>
      </c>
      <c r="E5" s="18">
        <v>3800</v>
      </c>
      <c r="F5" s="18">
        <v>800</v>
      </c>
      <c r="G5" s="18">
        <v>3825</v>
      </c>
      <c r="H5" s="17">
        <v>830</v>
      </c>
      <c r="I5" s="17">
        <v>4250</v>
      </c>
      <c r="J5" s="17">
        <v>850</v>
      </c>
      <c r="K5" s="17">
        <v>4100</v>
      </c>
      <c r="L5" s="17">
        <v>1080</v>
      </c>
      <c r="M5" s="17">
        <v>4500</v>
      </c>
      <c r="N5" s="17">
        <v>1250</v>
      </c>
      <c r="O5" s="17">
        <v>6420</v>
      </c>
      <c r="P5" s="17">
        <v>2080</v>
      </c>
      <c r="Q5" s="19"/>
      <c r="R5" s="19"/>
      <c r="S5" s="17">
        <v>110</v>
      </c>
      <c r="T5" s="17">
        <v>110</v>
      </c>
      <c r="U5" s="17">
        <v>411.6</v>
      </c>
      <c r="V5" s="17">
        <v>548.79999999999995</v>
      </c>
      <c r="W5" s="17">
        <v>548.79999999999995</v>
      </c>
      <c r="X5" s="17">
        <v>137.19999999999999</v>
      </c>
      <c r="Y5" s="17">
        <v>274.39999999999998</v>
      </c>
      <c r="Z5" s="17">
        <v>137.19999999999999</v>
      </c>
      <c r="AA5" s="17">
        <v>274.39999999999998</v>
      </c>
      <c r="AB5" s="17">
        <v>411.6</v>
      </c>
      <c r="AC5" s="17">
        <v>100</v>
      </c>
      <c r="AD5" s="19"/>
      <c r="AE5" s="17">
        <v>595.79999999999995</v>
      </c>
      <c r="AF5" s="17">
        <v>400</v>
      </c>
      <c r="AG5" s="18">
        <f t="shared" si="0"/>
        <v>37844.800000000003</v>
      </c>
    </row>
    <row r="6" spans="1:33" ht="11.25" customHeight="1" x14ac:dyDescent="0.15">
      <c r="A6" s="17">
        <v>4</v>
      </c>
      <c r="B6" s="17" t="s">
        <v>490</v>
      </c>
      <c r="C6" s="17" t="s">
        <v>147</v>
      </c>
      <c r="D6" s="17" t="s">
        <v>492</v>
      </c>
      <c r="E6" s="18">
        <v>4820</v>
      </c>
      <c r="F6" s="18">
        <v>1010</v>
      </c>
      <c r="G6" s="18">
        <v>4010</v>
      </c>
      <c r="H6" s="18">
        <v>2000</v>
      </c>
      <c r="I6" s="17">
        <v>5120</v>
      </c>
      <c r="J6" s="17">
        <v>1310</v>
      </c>
      <c r="K6" s="17">
        <v>4710</v>
      </c>
      <c r="L6" s="17">
        <v>2777</v>
      </c>
      <c r="M6" s="17">
        <v>6010</v>
      </c>
      <c r="N6" s="17">
        <v>3000</v>
      </c>
      <c r="O6" s="17">
        <v>7010</v>
      </c>
      <c r="P6" s="17">
        <v>5010</v>
      </c>
      <c r="Q6" s="19"/>
      <c r="R6" s="19"/>
      <c r="S6" s="17">
        <v>110</v>
      </c>
      <c r="T6" s="17">
        <v>110</v>
      </c>
      <c r="U6" s="17">
        <v>610.04999999999995</v>
      </c>
      <c r="V6" s="17">
        <v>813.4</v>
      </c>
      <c r="W6" s="17">
        <v>813.4</v>
      </c>
      <c r="X6" s="17">
        <v>203.35</v>
      </c>
      <c r="Y6" s="17">
        <v>406.7</v>
      </c>
      <c r="Z6" s="17">
        <v>203.35</v>
      </c>
      <c r="AA6" s="17">
        <v>406.7</v>
      </c>
      <c r="AB6" s="17">
        <v>610.04999999999995</v>
      </c>
      <c r="AC6" s="17">
        <v>100</v>
      </c>
      <c r="AD6" s="19"/>
      <c r="AE6" s="17">
        <v>1083.5999999999999</v>
      </c>
      <c r="AF6" s="17">
        <v>890</v>
      </c>
      <c r="AG6" s="18">
        <f t="shared" si="0"/>
        <v>53147.6</v>
      </c>
    </row>
    <row r="7" spans="1:33" ht="11.25" customHeight="1" x14ac:dyDescent="0.15">
      <c r="A7" s="16">
        <v>5</v>
      </c>
      <c r="B7" s="17" t="s">
        <v>490</v>
      </c>
      <c r="C7" s="17" t="s">
        <v>198</v>
      </c>
      <c r="D7" s="17" t="s">
        <v>492</v>
      </c>
      <c r="E7" s="18">
        <v>5520</v>
      </c>
      <c r="F7" s="18">
        <v>1210</v>
      </c>
      <c r="G7" s="18">
        <v>4440</v>
      </c>
      <c r="H7" s="18">
        <v>2400</v>
      </c>
      <c r="I7" s="17">
        <v>5820</v>
      </c>
      <c r="J7" s="17">
        <v>1650</v>
      </c>
      <c r="K7" s="17">
        <v>5320</v>
      </c>
      <c r="L7" s="17">
        <v>2965</v>
      </c>
      <c r="M7" s="17">
        <v>6450</v>
      </c>
      <c r="N7" s="17">
        <v>3560</v>
      </c>
      <c r="O7" s="17">
        <v>7600</v>
      </c>
      <c r="P7" s="17">
        <v>5720</v>
      </c>
      <c r="Q7" s="19"/>
      <c r="R7" s="19"/>
      <c r="S7" s="17">
        <v>110</v>
      </c>
      <c r="T7" s="17">
        <v>110</v>
      </c>
      <c r="U7" s="17">
        <v>610.04999999999995</v>
      </c>
      <c r="V7" s="17">
        <v>813.4</v>
      </c>
      <c r="W7" s="17">
        <v>813.4</v>
      </c>
      <c r="X7" s="17">
        <v>203.35</v>
      </c>
      <c r="Y7" s="17">
        <v>406.7</v>
      </c>
      <c r="Z7" s="17">
        <v>203.35</v>
      </c>
      <c r="AA7" s="17">
        <v>406.7</v>
      </c>
      <c r="AB7" s="17">
        <v>610.04999999999995</v>
      </c>
      <c r="AC7" s="17">
        <v>100</v>
      </c>
      <c r="AD7" s="19"/>
      <c r="AE7" s="17">
        <v>1893.6</v>
      </c>
      <c r="AF7" s="17">
        <v>1110</v>
      </c>
      <c r="AG7" s="18">
        <f t="shared" si="0"/>
        <v>60045.599999999999</v>
      </c>
    </row>
    <row r="8" spans="1:33" ht="11.25" customHeight="1" x14ac:dyDescent="0.15">
      <c r="A8" s="17">
        <v>6</v>
      </c>
      <c r="B8" s="17" t="s">
        <v>490</v>
      </c>
      <c r="C8" s="17" t="s">
        <v>211</v>
      </c>
      <c r="D8" s="17" t="s">
        <v>492</v>
      </c>
      <c r="E8" s="18">
        <v>5745</v>
      </c>
      <c r="F8" s="17">
        <v>2220</v>
      </c>
      <c r="G8" s="17">
        <v>5230</v>
      </c>
      <c r="H8" s="17">
        <v>4410</v>
      </c>
      <c r="I8" s="17">
        <v>6045</v>
      </c>
      <c r="J8" s="17">
        <v>2565</v>
      </c>
      <c r="K8" s="17">
        <v>7845</v>
      </c>
      <c r="L8" s="17">
        <v>5343</v>
      </c>
      <c r="M8" s="17">
        <v>13601</v>
      </c>
      <c r="N8" s="17">
        <v>5771</v>
      </c>
      <c r="O8" s="17">
        <v>17651</v>
      </c>
      <c r="P8" s="17">
        <v>12021</v>
      </c>
      <c r="Q8" s="19"/>
      <c r="R8" s="19"/>
      <c r="S8" s="17">
        <v>110</v>
      </c>
      <c r="T8" s="17">
        <v>220</v>
      </c>
      <c r="U8" s="17">
        <v>985.95</v>
      </c>
      <c r="V8" s="17">
        <v>1314.6</v>
      </c>
      <c r="W8" s="17">
        <v>1314.6</v>
      </c>
      <c r="X8" s="17">
        <v>328.65</v>
      </c>
      <c r="Y8" s="17">
        <v>657.3</v>
      </c>
      <c r="Z8" s="17">
        <v>328.65</v>
      </c>
      <c r="AA8" s="17">
        <v>657.3</v>
      </c>
      <c r="AB8" s="17">
        <v>985.95</v>
      </c>
      <c r="AC8" s="17">
        <v>200</v>
      </c>
      <c r="AD8" s="19"/>
      <c r="AE8" s="17">
        <v>2923.65</v>
      </c>
      <c r="AF8" s="17">
        <v>1680</v>
      </c>
      <c r="AG8" s="18">
        <f t="shared" si="0"/>
        <v>100153.65</v>
      </c>
    </row>
    <row r="9" spans="1:33" ht="11.25" customHeight="1" x14ac:dyDescent="0.15">
      <c r="A9" s="16">
        <v>7</v>
      </c>
      <c r="B9" s="17" t="s">
        <v>490</v>
      </c>
      <c r="C9" s="17" t="s">
        <v>149</v>
      </c>
      <c r="D9" s="17" t="s">
        <v>492</v>
      </c>
      <c r="E9" s="18">
        <v>6345</v>
      </c>
      <c r="F9" s="17">
        <v>2450</v>
      </c>
      <c r="G9" s="17">
        <v>5660</v>
      </c>
      <c r="H9" s="17">
        <v>4810</v>
      </c>
      <c r="I9" s="17">
        <v>6440</v>
      </c>
      <c r="J9" s="17">
        <v>2865</v>
      </c>
      <c r="K9" s="17">
        <v>8145</v>
      </c>
      <c r="L9" s="17">
        <v>5545</v>
      </c>
      <c r="M9" s="17">
        <v>14650</v>
      </c>
      <c r="N9" s="17">
        <v>6120</v>
      </c>
      <c r="O9" s="17">
        <v>18600</v>
      </c>
      <c r="P9" s="17">
        <v>12600</v>
      </c>
      <c r="Q9" s="19"/>
      <c r="R9" s="19"/>
      <c r="S9" s="17">
        <v>110</v>
      </c>
      <c r="T9" s="17">
        <v>220</v>
      </c>
      <c r="U9" s="17">
        <v>1128.75</v>
      </c>
      <c r="V9" s="17">
        <v>1505</v>
      </c>
      <c r="W9" s="17">
        <v>1505</v>
      </c>
      <c r="X9" s="17">
        <v>376.25</v>
      </c>
      <c r="Y9" s="17">
        <v>752.5</v>
      </c>
      <c r="Z9" s="17">
        <v>376.25</v>
      </c>
      <c r="AA9" s="17">
        <v>752.5</v>
      </c>
      <c r="AB9" s="17">
        <v>1128.75</v>
      </c>
      <c r="AC9" s="17">
        <v>200</v>
      </c>
      <c r="AD9" s="19"/>
      <c r="AE9" s="17">
        <v>3903.3</v>
      </c>
      <c r="AF9" s="17">
        <v>2016</v>
      </c>
      <c r="AG9" s="18">
        <f t="shared" si="0"/>
        <v>108204.3</v>
      </c>
    </row>
    <row r="10" spans="1:33" ht="11.25" customHeight="1" x14ac:dyDescent="0.15">
      <c r="A10" s="17">
        <v>8</v>
      </c>
      <c r="B10" s="17" t="s">
        <v>490</v>
      </c>
      <c r="C10" s="17" t="s">
        <v>151</v>
      </c>
      <c r="D10" s="17" t="s">
        <v>492</v>
      </c>
      <c r="E10" s="18">
        <v>6945</v>
      </c>
      <c r="F10" s="17">
        <v>2665</v>
      </c>
      <c r="G10" s="17">
        <v>19350</v>
      </c>
      <c r="H10" s="17">
        <v>5160</v>
      </c>
      <c r="I10" s="17">
        <v>8730</v>
      </c>
      <c r="J10" s="17">
        <v>3330</v>
      </c>
      <c r="K10" s="17">
        <v>21290</v>
      </c>
      <c r="L10" s="17">
        <v>7740</v>
      </c>
      <c r="M10" s="17">
        <v>16770</v>
      </c>
      <c r="N10" s="17">
        <v>7492</v>
      </c>
      <c r="O10" s="17">
        <v>23870</v>
      </c>
      <c r="P10" s="17">
        <v>21030</v>
      </c>
      <c r="Q10" s="19"/>
      <c r="R10" s="19"/>
      <c r="S10" s="17">
        <v>110</v>
      </c>
      <c r="T10" s="17">
        <v>220</v>
      </c>
      <c r="U10" s="17">
        <v>3000.9</v>
      </c>
      <c r="V10" s="17">
        <v>4001.2</v>
      </c>
      <c r="W10" s="17">
        <v>4001.2</v>
      </c>
      <c r="X10" s="17">
        <v>1000.3</v>
      </c>
      <c r="Y10" s="17">
        <v>2000.6</v>
      </c>
      <c r="Z10" s="17">
        <v>1000.3</v>
      </c>
      <c r="AA10" s="17">
        <v>2000.6</v>
      </c>
      <c r="AB10" s="17">
        <v>3000.9</v>
      </c>
      <c r="AC10" s="17">
        <v>200</v>
      </c>
      <c r="AD10" s="19"/>
      <c r="AE10" s="17">
        <v>5432.85</v>
      </c>
      <c r="AF10" s="17">
        <v>2419.1999999999998</v>
      </c>
      <c r="AG10" s="18">
        <f t="shared" si="0"/>
        <v>172760.05000000002</v>
      </c>
    </row>
    <row r="11" spans="1:33" ht="11.25" customHeight="1" x14ac:dyDescent="0.15">
      <c r="A11" s="16">
        <v>9</v>
      </c>
      <c r="B11" s="17" t="s">
        <v>490</v>
      </c>
      <c r="C11" s="17" t="s">
        <v>159</v>
      </c>
      <c r="D11" s="17" t="s">
        <v>492</v>
      </c>
      <c r="E11" s="18">
        <v>7545</v>
      </c>
      <c r="F11" s="17">
        <v>2880</v>
      </c>
      <c r="G11" s="17">
        <v>19895</v>
      </c>
      <c r="H11" s="17">
        <v>5560</v>
      </c>
      <c r="I11" s="17">
        <v>9100</v>
      </c>
      <c r="J11" s="17">
        <v>3620</v>
      </c>
      <c r="K11" s="17">
        <v>22460</v>
      </c>
      <c r="L11" s="17">
        <v>8050</v>
      </c>
      <c r="M11" s="17">
        <v>18850</v>
      </c>
      <c r="N11" s="17">
        <v>7950</v>
      </c>
      <c r="O11" s="17">
        <v>24650</v>
      </c>
      <c r="P11" s="17">
        <v>24320</v>
      </c>
      <c r="Q11" s="19"/>
      <c r="R11" s="19"/>
      <c r="S11" s="17">
        <v>110</v>
      </c>
      <c r="T11" s="17">
        <v>220</v>
      </c>
      <c r="U11" s="17">
        <v>4455.1499999999996</v>
      </c>
      <c r="V11" s="17">
        <v>5940.2</v>
      </c>
      <c r="W11" s="17">
        <v>5940.2</v>
      </c>
      <c r="X11" s="17">
        <v>1485.05</v>
      </c>
      <c r="Y11" s="17">
        <v>2970.1</v>
      </c>
      <c r="Z11" s="17">
        <v>1485.05</v>
      </c>
      <c r="AA11" s="17">
        <v>2970.1</v>
      </c>
      <c r="AB11" s="17">
        <v>4455.1499999999996</v>
      </c>
      <c r="AC11" s="17">
        <v>500</v>
      </c>
      <c r="AD11" s="19"/>
      <c r="AE11" s="17">
        <v>7279.65</v>
      </c>
      <c r="AF11" s="17">
        <v>2903.04</v>
      </c>
      <c r="AG11" s="18">
        <f t="shared" si="0"/>
        <v>195593.69</v>
      </c>
    </row>
    <row r="12" spans="1:33" ht="11.25" customHeight="1" x14ac:dyDescent="0.15">
      <c r="A12" s="17">
        <v>10</v>
      </c>
      <c r="B12" s="17" t="s">
        <v>490</v>
      </c>
      <c r="C12" s="17" t="s">
        <v>494</v>
      </c>
      <c r="D12" s="17" t="s">
        <v>492</v>
      </c>
      <c r="E12" s="17">
        <v>15860</v>
      </c>
      <c r="F12" s="17">
        <v>3435</v>
      </c>
      <c r="G12" s="17">
        <v>36400</v>
      </c>
      <c r="H12" s="17">
        <v>9160</v>
      </c>
      <c r="I12" s="17">
        <v>23790</v>
      </c>
      <c r="J12" s="17">
        <v>5152</v>
      </c>
      <c r="K12" s="17">
        <v>54600</v>
      </c>
      <c r="L12" s="17">
        <v>13740</v>
      </c>
      <c r="M12" s="17">
        <v>43320</v>
      </c>
      <c r="N12" s="17">
        <v>11592</v>
      </c>
      <c r="O12" s="17">
        <v>61640</v>
      </c>
      <c r="P12" s="17">
        <v>30915</v>
      </c>
      <c r="Q12" s="19"/>
      <c r="R12" s="19"/>
      <c r="S12" s="17">
        <v>110</v>
      </c>
      <c r="T12" s="17">
        <v>220</v>
      </c>
      <c r="U12" s="17">
        <v>4455.1499999999996</v>
      </c>
      <c r="V12" s="17">
        <v>5940.2</v>
      </c>
      <c r="W12" s="17">
        <v>5940.2</v>
      </c>
      <c r="X12" s="17">
        <v>1485.05</v>
      </c>
      <c r="Y12" s="17">
        <v>2970.1</v>
      </c>
      <c r="Z12" s="17">
        <v>1485.05</v>
      </c>
      <c r="AA12" s="17">
        <v>2970.1</v>
      </c>
      <c r="AB12" s="17">
        <v>4455.1499999999996</v>
      </c>
      <c r="AC12" s="17">
        <v>500</v>
      </c>
      <c r="AD12" s="19"/>
      <c r="AE12" s="17">
        <v>9772.2000000000007</v>
      </c>
      <c r="AF12" s="17">
        <v>3483.6480000000001</v>
      </c>
      <c r="AG12" s="18">
        <f t="shared" si="0"/>
        <v>353390.848</v>
      </c>
    </row>
    <row r="13" spans="1:33" ht="11.25" customHeight="1" x14ac:dyDescent="0.15">
      <c r="A13" s="16">
        <v>11</v>
      </c>
      <c r="B13" s="17" t="s">
        <v>490</v>
      </c>
      <c r="C13" s="17" t="s">
        <v>242</v>
      </c>
      <c r="D13" s="17" t="s">
        <v>492</v>
      </c>
      <c r="E13" s="17">
        <v>16500</v>
      </c>
      <c r="F13" s="17">
        <v>3650</v>
      </c>
      <c r="G13" s="17">
        <v>38500</v>
      </c>
      <c r="H13" s="17">
        <v>9600</v>
      </c>
      <c r="I13" s="17">
        <v>24590</v>
      </c>
      <c r="J13" s="17">
        <v>5560</v>
      </c>
      <c r="K13" s="17">
        <v>57230</v>
      </c>
      <c r="L13" s="17">
        <v>14650</v>
      </c>
      <c r="M13" s="17">
        <v>46100</v>
      </c>
      <c r="N13" s="17">
        <v>12450</v>
      </c>
      <c r="O13" s="17">
        <v>65400</v>
      </c>
      <c r="P13" s="17">
        <v>32540</v>
      </c>
      <c r="Q13" s="19"/>
      <c r="R13" s="19"/>
      <c r="S13" s="17">
        <v>110</v>
      </c>
      <c r="T13" s="17">
        <v>220</v>
      </c>
      <c r="U13" s="17">
        <v>7619.85</v>
      </c>
      <c r="V13" s="17">
        <v>10159.799999999999</v>
      </c>
      <c r="W13" s="17">
        <v>10159.799999999999</v>
      </c>
      <c r="X13" s="17">
        <v>2539.9499999999998</v>
      </c>
      <c r="Y13" s="17">
        <v>5079.8999999999996</v>
      </c>
      <c r="Z13" s="17">
        <v>2539.9499999999998</v>
      </c>
      <c r="AA13" s="17">
        <v>5079.8999999999996</v>
      </c>
      <c r="AB13" s="17">
        <v>7619.85</v>
      </c>
      <c r="AC13" s="17">
        <v>500</v>
      </c>
      <c r="AD13" s="19"/>
      <c r="AE13" s="17">
        <v>12240.9</v>
      </c>
      <c r="AF13" s="17">
        <v>4180.3775999999998</v>
      </c>
      <c r="AG13" s="18">
        <f t="shared" si="0"/>
        <v>394820.27760000003</v>
      </c>
    </row>
    <row r="14" spans="1:33" ht="11.25" customHeight="1" x14ac:dyDescent="0.15">
      <c r="A14" s="17">
        <v>12</v>
      </c>
      <c r="B14" s="17" t="s">
        <v>490</v>
      </c>
      <c r="C14" s="17" t="s">
        <v>495</v>
      </c>
      <c r="D14" s="17" t="s">
        <v>492</v>
      </c>
      <c r="E14" s="17">
        <v>18820</v>
      </c>
      <c r="F14" s="17">
        <v>5500</v>
      </c>
      <c r="G14" s="17">
        <v>43000</v>
      </c>
      <c r="H14" s="17">
        <v>12300</v>
      </c>
      <c r="I14" s="17">
        <v>28230</v>
      </c>
      <c r="J14" s="17">
        <v>8250</v>
      </c>
      <c r="K14" s="17">
        <v>64500</v>
      </c>
      <c r="L14" s="17">
        <v>18450</v>
      </c>
      <c r="M14" s="17">
        <v>63517</v>
      </c>
      <c r="N14" s="17">
        <v>18156</v>
      </c>
      <c r="O14" s="17">
        <v>118320</v>
      </c>
      <c r="P14" s="17">
        <v>41512</v>
      </c>
      <c r="Q14" s="19"/>
      <c r="R14" s="19"/>
      <c r="S14" s="17">
        <v>110</v>
      </c>
      <c r="T14" s="17">
        <v>220</v>
      </c>
      <c r="U14" s="17">
        <v>7619.85</v>
      </c>
      <c r="V14" s="17">
        <v>10159.799999999999</v>
      </c>
      <c r="W14" s="17">
        <v>10159.799999999999</v>
      </c>
      <c r="X14" s="17">
        <v>2539.9499999999998</v>
      </c>
      <c r="Y14" s="17">
        <v>5079.8999999999996</v>
      </c>
      <c r="Z14" s="17">
        <v>2539.9499999999998</v>
      </c>
      <c r="AA14" s="17">
        <v>5079.8999999999996</v>
      </c>
      <c r="AB14" s="17">
        <v>7619.85</v>
      </c>
      <c r="AC14" s="17">
        <v>980</v>
      </c>
      <c r="AD14" s="19"/>
      <c r="AE14" s="17">
        <v>15913.17</v>
      </c>
      <c r="AF14" s="17">
        <v>5016.4531200000001</v>
      </c>
      <c r="AG14" s="18">
        <f t="shared" si="0"/>
        <v>513593.62312</v>
      </c>
    </row>
    <row r="15" spans="1:33" ht="11.25" customHeight="1" x14ac:dyDescent="0.15">
      <c r="A15" s="16">
        <v>13</v>
      </c>
      <c r="B15" s="17" t="s">
        <v>490</v>
      </c>
      <c r="C15" s="17" t="s">
        <v>496</v>
      </c>
      <c r="D15" s="17" t="s">
        <v>492</v>
      </c>
      <c r="E15" s="17">
        <v>19645</v>
      </c>
      <c r="F15" s="17">
        <v>6000</v>
      </c>
      <c r="G15" s="17">
        <v>48500</v>
      </c>
      <c r="H15" s="17">
        <v>12500</v>
      </c>
      <c r="I15" s="17">
        <v>30560</v>
      </c>
      <c r="J15" s="17">
        <v>9100</v>
      </c>
      <c r="K15" s="17">
        <v>68400</v>
      </c>
      <c r="L15" s="17">
        <v>20500</v>
      </c>
      <c r="M15" s="17">
        <v>68150</v>
      </c>
      <c r="N15" s="17">
        <v>20300</v>
      </c>
      <c r="O15" s="17">
        <v>125600</v>
      </c>
      <c r="P15" s="17">
        <v>46440</v>
      </c>
      <c r="Q15" s="19"/>
      <c r="R15" s="19"/>
      <c r="S15" s="17">
        <v>110</v>
      </c>
      <c r="T15" s="17">
        <v>220</v>
      </c>
      <c r="U15" s="17">
        <v>7619.85</v>
      </c>
      <c r="V15" s="17">
        <v>10159.799999999999</v>
      </c>
      <c r="W15" s="17">
        <v>10159.799999999999</v>
      </c>
      <c r="X15" s="17">
        <v>2539.9499999999998</v>
      </c>
      <c r="Y15" s="17">
        <v>5079.8999999999996</v>
      </c>
      <c r="Z15" s="17">
        <v>2539.9499999999998</v>
      </c>
      <c r="AA15" s="17">
        <v>5079.8999999999996</v>
      </c>
      <c r="AB15" s="17">
        <v>7619.85</v>
      </c>
      <c r="AC15" s="17">
        <v>980</v>
      </c>
      <c r="AD15" s="19"/>
      <c r="AE15" s="17">
        <v>20687.120999999999</v>
      </c>
      <c r="AF15" s="17">
        <v>6019.7437440000003</v>
      </c>
      <c r="AG15" s="18">
        <f t="shared" si="0"/>
        <v>554510.86474400002</v>
      </c>
    </row>
    <row r="16" spans="1:33" ht="11.25" customHeight="1" x14ac:dyDescent="0.15">
      <c r="A16" s="17">
        <v>14</v>
      </c>
      <c r="B16" s="17" t="s">
        <v>497</v>
      </c>
      <c r="C16" s="17" t="s">
        <v>498</v>
      </c>
      <c r="D16" s="17" t="s">
        <v>499</v>
      </c>
      <c r="E16" s="17">
        <v>3490</v>
      </c>
      <c r="F16" s="17">
        <v>1320</v>
      </c>
      <c r="G16" s="19"/>
      <c r="H16" s="17">
        <v>2340</v>
      </c>
      <c r="I16" s="17">
        <v>3660</v>
      </c>
      <c r="J16" s="17">
        <v>1530</v>
      </c>
      <c r="K16" s="19"/>
      <c r="L16" s="17">
        <v>3510</v>
      </c>
      <c r="M16" s="17">
        <v>8740</v>
      </c>
      <c r="N16" s="17">
        <v>4370</v>
      </c>
      <c r="O16" s="19"/>
      <c r="P16" s="17">
        <v>7280</v>
      </c>
      <c r="Q16" s="17">
        <v>550</v>
      </c>
      <c r="R16" s="19"/>
      <c r="S16" s="17">
        <v>110</v>
      </c>
      <c r="T16" s="17">
        <v>220</v>
      </c>
      <c r="U16" s="17">
        <v>290</v>
      </c>
      <c r="V16" s="17">
        <v>150</v>
      </c>
      <c r="W16" s="17">
        <v>150</v>
      </c>
      <c r="X16" s="17">
        <v>170</v>
      </c>
      <c r="Y16" s="17">
        <v>406.7</v>
      </c>
      <c r="Z16" s="17">
        <v>203.35</v>
      </c>
      <c r="AA16" s="17">
        <v>406.7</v>
      </c>
      <c r="AB16" s="19"/>
      <c r="AC16" s="17">
        <v>200</v>
      </c>
      <c r="AD16" s="19"/>
      <c r="AE16" s="17">
        <v>2840.4</v>
      </c>
      <c r="AF16" s="19"/>
      <c r="AG16" s="18">
        <f t="shared" si="0"/>
        <v>41937.149999999994</v>
      </c>
    </row>
    <row r="17" spans="1:33" ht="11.25" customHeight="1" x14ac:dyDescent="0.15">
      <c r="A17" s="16">
        <v>15</v>
      </c>
      <c r="B17" s="17" t="s">
        <v>497</v>
      </c>
      <c r="C17" s="17" t="s">
        <v>500</v>
      </c>
      <c r="D17" s="17" t="s">
        <v>499</v>
      </c>
      <c r="E17" s="17">
        <v>4650</v>
      </c>
      <c r="F17" s="17">
        <v>1710</v>
      </c>
      <c r="G17" s="19"/>
      <c r="H17" s="17">
        <v>4410</v>
      </c>
      <c r="I17" s="17">
        <v>6045</v>
      </c>
      <c r="J17" s="17">
        <v>2565</v>
      </c>
      <c r="K17" s="19"/>
      <c r="L17" s="17">
        <v>5313</v>
      </c>
      <c r="M17" s="17">
        <v>13601</v>
      </c>
      <c r="N17" s="17">
        <v>5771</v>
      </c>
      <c r="O17" s="19"/>
      <c r="P17" s="17">
        <v>12021</v>
      </c>
      <c r="Q17" s="17">
        <v>550</v>
      </c>
      <c r="R17" s="19"/>
      <c r="S17" s="17">
        <v>110</v>
      </c>
      <c r="T17" s="17">
        <v>220</v>
      </c>
      <c r="U17" s="17">
        <v>780</v>
      </c>
      <c r="V17" s="17">
        <v>390</v>
      </c>
      <c r="W17" s="17">
        <v>390</v>
      </c>
      <c r="X17" s="17">
        <v>470</v>
      </c>
      <c r="Y17" s="17">
        <v>657.3</v>
      </c>
      <c r="Z17" s="17">
        <v>328.65</v>
      </c>
      <c r="AA17" s="17">
        <v>657.3</v>
      </c>
      <c r="AB17" s="19"/>
      <c r="AC17" s="17">
        <v>200</v>
      </c>
      <c r="AD17" s="19"/>
      <c r="AE17" s="17">
        <v>4385.4750000000004</v>
      </c>
      <c r="AF17" s="19"/>
      <c r="AG17" s="18">
        <f t="shared" si="0"/>
        <v>65224.725000000006</v>
      </c>
    </row>
    <row r="18" spans="1:33" ht="11.25" customHeight="1" x14ac:dyDescent="0.15">
      <c r="A18" s="17">
        <v>16</v>
      </c>
      <c r="B18" s="17" t="s">
        <v>497</v>
      </c>
      <c r="C18" s="17" t="s">
        <v>501</v>
      </c>
      <c r="D18" s="17" t="s">
        <v>499</v>
      </c>
      <c r="E18" s="17">
        <v>5820</v>
      </c>
      <c r="F18" s="17">
        <v>2220</v>
      </c>
      <c r="G18" s="19"/>
      <c r="H18" s="17">
        <v>5160</v>
      </c>
      <c r="I18" s="17">
        <v>8730</v>
      </c>
      <c r="J18" s="17">
        <v>3330</v>
      </c>
      <c r="K18" s="19"/>
      <c r="L18" s="17">
        <v>7740</v>
      </c>
      <c r="M18" s="17">
        <v>19642</v>
      </c>
      <c r="N18" s="17">
        <v>7492</v>
      </c>
      <c r="O18" s="19"/>
      <c r="P18" s="17">
        <v>23800</v>
      </c>
      <c r="Q18" s="17">
        <v>550</v>
      </c>
      <c r="R18" s="19"/>
      <c r="S18" s="17">
        <v>110</v>
      </c>
      <c r="T18" s="17">
        <v>220</v>
      </c>
      <c r="U18" s="17">
        <v>1760</v>
      </c>
      <c r="V18" s="17">
        <v>880</v>
      </c>
      <c r="W18" s="17">
        <v>880</v>
      </c>
      <c r="X18" s="17">
        <v>1060</v>
      </c>
      <c r="Y18" s="17">
        <v>752.5</v>
      </c>
      <c r="Z18" s="17">
        <v>376.25</v>
      </c>
      <c r="AA18" s="17">
        <v>752.5</v>
      </c>
      <c r="AB18" s="19"/>
      <c r="AC18" s="17">
        <v>200</v>
      </c>
      <c r="AD18" s="19"/>
      <c r="AE18" s="17">
        <v>5854.95</v>
      </c>
      <c r="AF18" s="19"/>
      <c r="AG18" s="18">
        <f t="shared" si="0"/>
        <v>97330.2</v>
      </c>
    </row>
    <row r="19" spans="1:33" ht="11.25" customHeight="1" x14ac:dyDescent="0.15">
      <c r="A19" s="16">
        <v>17</v>
      </c>
      <c r="B19" s="17" t="s">
        <v>497</v>
      </c>
      <c r="C19" s="17" t="s">
        <v>502</v>
      </c>
      <c r="D19" s="17" t="s">
        <v>499</v>
      </c>
      <c r="E19" s="17">
        <v>15860</v>
      </c>
      <c r="F19" s="17">
        <v>3435</v>
      </c>
      <c r="G19" s="19"/>
      <c r="H19" s="17">
        <v>9160</v>
      </c>
      <c r="I19" s="17">
        <v>23790</v>
      </c>
      <c r="J19" s="17">
        <v>5152</v>
      </c>
      <c r="K19" s="19"/>
      <c r="L19" s="17">
        <v>13740</v>
      </c>
      <c r="M19" s="17">
        <v>52527</v>
      </c>
      <c r="N19" s="17">
        <v>11592</v>
      </c>
      <c r="O19" s="19"/>
      <c r="P19" s="17">
        <v>30915</v>
      </c>
      <c r="Q19" s="17">
        <v>550</v>
      </c>
      <c r="R19" s="19"/>
      <c r="S19" s="17">
        <v>110</v>
      </c>
      <c r="T19" s="17">
        <v>220</v>
      </c>
      <c r="U19" s="17">
        <v>3190</v>
      </c>
      <c r="V19" s="17">
        <v>1590</v>
      </c>
      <c r="W19" s="17">
        <v>1590</v>
      </c>
      <c r="X19" s="17">
        <v>1910</v>
      </c>
      <c r="Y19" s="17">
        <v>2000.6</v>
      </c>
      <c r="Z19" s="17">
        <v>1000.3</v>
      </c>
      <c r="AA19" s="17">
        <v>2000.6</v>
      </c>
      <c r="AB19" s="19"/>
      <c r="AC19" s="17">
        <v>500</v>
      </c>
      <c r="AD19" s="19"/>
      <c r="AE19" s="17">
        <v>14658.3</v>
      </c>
      <c r="AF19" s="19"/>
      <c r="AG19" s="18">
        <f t="shared" si="0"/>
        <v>195490.8</v>
      </c>
    </row>
    <row r="20" spans="1:33" ht="11.25" customHeight="1" x14ac:dyDescent="0.15">
      <c r="A20" s="17">
        <v>18</v>
      </c>
      <c r="B20" s="17" t="s">
        <v>497</v>
      </c>
      <c r="C20" s="17" t="s">
        <v>503</v>
      </c>
      <c r="D20" s="17" t="s">
        <v>499</v>
      </c>
      <c r="E20" s="17">
        <v>18820</v>
      </c>
      <c r="F20" s="17">
        <v>5500</v>
      </c>
      <c r="G20" s="19"/>
      <c r="H20" s="17">
        <v>12300</v>
      </c>
      <c r="I20" s="17">
        <v>28230</v>
      </c>
      <c r="J20" s="17">
        <v>8250</v>
      </c>
      <c r="K20" s="19"/>
      <c r="L20" s="17">
        <v>18450</v>
      </c>
      <c r="M20" s="17">
        <v>63517</v>
      </c>
      <c r="N20" s="17">
        <v>18562</v>
      </c>
      <c r="O20" s="19"/>
      <c r="P20" s="17">
        <v>51512</v>
      </c>
      <c r="Q20" s="17">
        <v>550</v>
      </c>
      <c r="R20" s="19"/>
      <c r="S20" s="17">
        <v>110</v>
      </c>
      <c r="T20" s="17">
        <v>220</v>
      </c>
      <c r="U20" s="17">
        <v>4740</v>
      </c>
      <c r="V20" s="17">
        <v>2370</v>
      </c>
      <c r="W20" s="17">
        <v>2370</v>
      </c>
      <c r="X20" s="17">
        <v>2850</v>
      </c>
      <c r="Y20" s="17">
        <v>5079.8999999999996</v>
      </c>
      <c r="Z20" s="17">
        <v>2539.9499999999998</v>
      </c>
      <c r="AA20" s="17">
        <v>5079.8999999999996</v>
      </c>
      <c r="AB20" s="19"/>
      <c r="AC20" s="17">
        <v>500</v>
      </c>
      <c r="AD20" s="19"/>
      <c r="AE20" s="17">
        <v>31030.681499999999</v>
      </c>
      <c r="AF20" s="19"/>
      <c r="AG20" s="18">
        <f t="shared" si="0"/>
        <v>282581.43150000001</v>
      </c>
    </row>
    <row r="21" spans="1:33" ht="11.25" customHeight="1" x14ac:dyDescent="0.15">
      <c r="A21" s="16">
        <v>19</v>
      </c>
      <c r="B21" s="17" t="s">
        <v>497</v>
      </c>
      <c r="C21" s="17" t="s">
        <v>504</v>
      </c>
      <c r="D21" s="17" t="s">
        <v>499</v>
      </c>
      <c r="E21" s="17">
        <v>28230</v>
      </c>
      <c r="F21" s="17">
        <v>8250</v>
      </c>
      <c r="G21" s="20"/>
      <c r="H21" s="17">
        <v>24500</v>
      </c>
      <c r="I21" s="20"/>
      <c r="J21" s="20"/>
      <c r="K21" s="20"/>
      <c r="L21" s="29"/>
      <c r="M21" s="17">
        <v>95356</v>
      </c>
      <c r="N21" s="17">
        <v>27843</v>
      </c>
      <c r="O21" s="19"/>
      <c r="P21" s="17">
        <v>62268</v>
      </c>
      <c r="Q21" s="19"/>
      <c r="R21" s="19"/>
      <c r="S21" s="17">
        <v>110</v>
      </c>
      <c r="T21" s="17">
        <v>220</v>
      </c>
      <c r="U21" s="17">
        <v>6890</v>
      </c>
      <c r="V21" s="17">
        <v>3440</v>
      </c>
      <c r="W21" s="17">
        <v>3440</v>
      </c>
      <c r="X21" s="17">
        <v>4130</v>
      </c>
      <c r="Y21" s="17">
        <v>5079.8999999999996</v>
      </c>
      <c r="Z21" s="17">
        <v>2539.9499999999998</v>
      </c>
      <c r="AA21" s="17">
        <v>5079.8999999999996</v>
      </c>
      <c r="AB21" s="19"/>
      <c r="AC21" s="17">
        <v>800</v>
      </c>
      <c r="AD21" s="19"/>
      <c r="AE21" s="17">
        <v>37236.817799999997</v>
      </c>
      <c r="AF21" s="19"/>
      <c r="AG21" s="18">
        <f t="shared" si="0"/>
        <v>315413.56780000008</v>
      </c>
    </row>
    <row r="22" spans="1:33" ht="11.25" customHeight="1" x14ac:dyDescent="0.15">
      <c r="A22" s="17">
        <v>20</v>
      </c>
      <c r="B22" s="17" t="s">
        <v>497</v>
      </c>
      <c r="C22" s="17" t="s">
        <v>500</v>
      </c>
      <c r="D22" s="17" t="s">
        <v>505</v>
      </c>
      <c r="E22" s="21">
        <v>4650</v>
      </c>
      <c r="F22" s="21">
        <v>1710</v>
      </c>
      <c r="G22" s="22"/>
      <c r="H22" s="21">
        <v>4410</v>
      </c>
      <c r="I22" s="22"/>
      <c r="J22" s="22"/>
      <c r="K22" s="22"/>
      <c r="L22" s="22"/>
      <c r="M22" s="21">
        <v>13601</v>
      </c>
      <c r="N22" s="21">
        <v>5771</v>
      </c>
      <c r="O22" s="22"/>
      <c r="P22" s="21">
        <v>12021</v>
      </c>
      <c r="Q22" s="19"/>
      <c r="R22" s="19"/>
      <c r="S22" s="17">
        <v>110</v>
      </c>
      <c r="T22" s="17">
        <v>220</v>
      </c>
      <c r="U22" s="17">
        <v>1590</v>
      </c>
      <c r="V22" s="17">
        <v>790</v>
      </c>
      <c r="W22" s="17">
        <v>790</v>
      </c>
      <c r="X22" s="17">
        <v>950</v>
      </c>
      <c r="Y22" s="17">
        <v>2000.6</v>
      </c>
      <c r="Z22" s="17">
        <v>1000.3</v>
      </c>
      <c r="AA22" s="17">
        <v>2000.6</v>
      </c>
      <c r="AB22" s="19"/>
      <c r="AC22" s="17">
        <v>800</v>
      </c>
      <c r="AD22" s="19"/>
      <c r="AE22" s="17">
        <v>18361.349999999999</v>
      </c>
      <c r="AF22" s="19"/>
      <c r="AG22" s="18">
        <f t="shared" si="0"/>
        <v>70775.850000000006</v>
      </c>
    </row>
    <row r="23" spans="1:33" ht="11.25" customHeight="1" x14ac:dyDescent="0.15">
      <c r="A23" s="16">
        <v>21</v>
      </c>
      <c r="B23" s="17" t="s">
        <v>497</v>
      </c>
      <c r="C23" s="17" t="s">
        <v>501</v>
      </c>
      <c r="D23" s="17" t="s">
        <v>505</v>
      </c>
      <c r="E23" s="21">
        <v>5820</v>
      </c>
      <c r="F23" s="21">
        <v>2220</v>
      </c>
      <c r="G23" s="22"/>
      <c r="H23" s="21">
        <v>5160</v>
      </c>
      <c r="I23" s="22"/>
      <c r="J23" s="22"/>
      <c r="K23" s="22"/>
      <c r="L23" s="22"/>
      <c r="M23" s="21">
        <v>19642</v>
      </c>
      <c r="N23" s="21">
        <v>7492</v>
      </c>
      <c r="O23" s="22"/>
      <c r="P23" s="21">
        <v>4800</v>
      </c>
      <c r="Q23" s="19"/>
      <c r="R23" s="19"/>
      <c r="S23" s="17">
        <v>110</v>
      </c>
      <c r="T23" s="17">
        <v>220</v>
      </c>
      <c r="U23" s="17">
        <v>3570</v>
      </c>
      <c r="V23" s="17">
        <v>1790</v>
      </c>
      <c r="W23" s="17">
        <v>1790</v>
      </c>
      <c r="X23" s="17">
        <v>2140</v>
      </c>
      <c r="Y23" s="17">
        <v>2000.6</v>
      </c>
      <c r="Z23" s="17">
        <v>1000.3</v>
      </c>
      <c r="AA23" s="17">
        <v>2000.6</v>
      </c>
      <c r="AB23" s="19"/>
      <c r="AC23" s="17">
        <v>800</v>
      </c>
      <c r="AD23" s="19"/>
      <c r="AE23" s="17">
        <v>4260.6000000000004</v>
      </c>
      <c r="AF23" s="19"/>
      <c r="AG23" s="18">
        <f t="shared" si="0"/>
        <v>64816.1</v>
      </c>
    </row>
    <row r="24" spans="1:33" ht="11.25" customHeight="1" x14ac:dyDescent="0.15">
      <c r="A24" s="17">
        <v>22</v>
      </c>
      <c r="B24" s="17" t="s">
        <v>497</v>
      </c>
      <c r="C24" s="17" t="s">
        <v>502</v>
      </c>
      <c r="D24" s="17" t="s">
        <v>505</v>
      </c>
      <c r="E24" s="21">
        <v>15860</v>
      </c>
      <c r="F24" s="21">
        <v>3435</v>
      </c>
      <c r="G24" s="22"/>
      <c r="H24" s="21">
        <v>9160</v>
      </c>
      <c r="I24" s="22"/>
      <c r="J24" s="22"/>
      <c r="K24" s="22"/>
      <c r="L24" s="22"/>
      <c r="M24" s="21">
        <v>53527</v>
      </c>
      <c r="N24" s="21">
        <v>11592</v>
      </c>
      <c r="O24" s="22"/>
      <c r="P24" s="21">
        <v>30915</v>
      </c>
      <c r="Q24" s="19"/>
      <c r="R24" s="19"/>
      <c r="S24" s="17">
        <v>110</v>
      </c>
      <c r="T24" s="17">
        <v>220</v>
      </c>
      <c r="U24" s="17">
        <v>6460</v>
      </c>
      <c r="V24" s="17">
        <v>3230</v>
      </c>
      <c r="W24" s="17">
        <v>3230</v>
      </c>
      <c r="X24" s="17">
        <v>3870</v>
      </c>
      <c r="Y24" s="17">
        <v>5079.8999999999996</v>
      </c>
      <c r="Z24" s="17">
        <v>2539.9499999999998</v>
      </c>
      <c r="AA24" s="17">
        <v>5079.8999999999996</v>
      </c>
      <c r="AB24" s="19"/>
      <c r="AC24" s="17">
        <v>800</v>
      </c>
      <c r="AD24" s="19"/>
      <c r="AE24" s="17">
        <v>21987.45</v>
      </c>
      <c r="AF24" s="19"/>
      <c r="AG24" s="18">
        <f t="shared" si="0"/>
        <v>177096.2</v>
      </c>
    </row>
    <row r="25" spans="1:33" ht="11.25" customHeight="1" x14ac:dyDescent="0.15">
      <c r="A25" s="16">
        <v>23</v>
      </c>
      <c r="B25" s="17" t="s">
        <v>497</v>
      </c>
      <c r="C25" s="17" t="s">
        <v>503</v>
      </c>
      <c r="D25" s="17" t="s">
        <v>505</v>
      </c>
      <c r="E25" s="21">
        <v>18820</v>
      </c>
      <c r="F25" s="21">
        <v>5500</v>
      </c>
      <c r="G25" s="22"/>
      <c r="H25" s="21">
        <v>12300</v>
      </c>
      <c r="I25" s="22"/>
      <c r="J25" s="22"/>
      <c r="K25" s="22"/>
      <c r="L25" s="22"/>
      <c r="M25" s="21">
        <v>63517</v>
      </c>
      <c r="N25" s="21">
        <v>18562</v>
      </c>
      <c r="O25" s="22"/>
      <c r="P25" s="21">
        <v>41512</v>
      </c>
      <c r="Q25" s="19"/>
      <c r="R25" s="19"/>
      <c r="S25" s="17">
        <v>110</v>
      </c>
      <c r="T25" s="17">
        <v>220</v>
      </c>
      <c r="U25" s="17">
        <v>9610</v>
      </c>
      <c r="V25" s="17">
        <v>4800</v>
      </c>
      <c r="W25" s="17">
        <v>4800</v>
      </c>
      <c r="X25" s="17">
        <v>5760</v>
      </c>
      <c r="Y25" s="17">
        <v>5079.8999999999996</v>
      </c>
      <c r="Z25" s="17">
        <v>2539.9499999999998</v>
      </c>
      <c r="AA25" s="17">
        <v>5079.8999999999996</v>
      </c>
      <c r="AB25" s="19"/>
      <c r="AC25" s="17">
        <v>800</v>
      </c>
      <c r="AD25" s="19"/>
      <c r="AE25" s="17">
        <v>26384.94</v>
      </c>
      <c r="AF25" s="19"/>
      <c r="AG25" s="18">
        <f t="shared" si="0"/>
        <v>225395.69</v>
      </c>
    </row>
    <row r="26" spans="1:33" ht="11.25" customHeight="1" x14ac:dyDescent="0.15">
      <c r="A26" s="17">
        <v>24</v>
      </c>
      <c r="B26" s="17" t="s">
        <v>497</v>
      </c>
      <c r="C26" s="17" t="s">
        <v>504</v>
      </c>
      <c r="D26" s="17" t="s">
        <v>505</v>
      </c>
      <c r="E26" s="21">
        <v>28230</v>
      </c>
      <c r="F26" s="21">
        <v>8250</v>
      </c>
      <c r="G26" s="22"/>
      <c r="H26" s="21">
        <v>64500</v>
      </c>
      <c r="I26" s="22"/>
      <c r="J26" s="22"/>
      <c r="K26" s="22"/>
      <c r="L26" s="22"/>
      <c r="M26" s="21">
        <v>95356</v>
      </c>
      <c r="N26" s="21">
        <v>27843</v>
      </c>
      <c r="O26" s="22"/>
      <c r="P26" s="21">
        <v>62268</v>
      </c>
      <c r="Q26" s="19"/>
      <c r="R26" s="19"/>
      <c r="S26" s="17">
        <v>110</v>
      </c>
      <c r="T26" s="17">
        <v>220</v>
      </c>
      <c r="U26" s="17">
        <v>13950</v>
      </c>
      <c r="V26" s="17">
        <v>6970</v>
      </c>
      <c r="W26" s="17">
        <v>6970</v>
      </c>
      <c r="X26" s="17">
        <v>8370</v>
      </c>
      <c r="Y26" s="17">
        <v>5079.8999999999996</v>
      </c>
      <c r="Z26" s="17">
        <v>2539.9499999999998</v>
      </c>
      <c r="AA26" s="17">
        <v>5079.8999999999996</v>
      </c>
      <c r="AB26" s="19"/>
      <c r="AC26" s="17">
        <v>800</v>
      </c>
      <c r="AD26" s="19"/>
      <c r="AE26" s="17">
        <v>55855.226699999999</v>
      </c>
      <c r="AF26" s="19"/>
      <c r="AG26" s="18">
        <f t="shared" si="0"/>
        <v>392391.97670000006</v>
      </c>
    </row>
    <row r="27" spans="1:33" ht="11.25" customHeight="1" x14ac:dyDescent="0.15">
      <c r="A27" s="16">
        <v>25</v>
      </c>
      <c r="B27" s="17" t="s">
        <v>506</v>
      </c>
      <c r="C27" s="17" t="s">
        <v>145</v>
      </c>
      <c r="D27" s="17" t="s">
        <v>492</v>
      </c>
      <c r="E27" s="17">
        <v>1060</v>
      </c>
      <c r="F27" s="17">
        <v>440</v>
      </c>
      <c r="G27" s="19"/>
      <c r="H27" s="17">
        <v>880</v>
      </c>
      <c r="I27" s="19"/>
      <c r="J27" s="19"/>
      <c r="K27" s="19"/>
      <c r="L27" s="24"/>
      <c r="M27" s="17">
        <v>2650</v>
      </c>
      <c r="N27" s="17">
        <v>1320</v>
      </c>
      <c r="O27" s="19"/>
      <c r="P27" s="17">
        <v>2210</v>
      </c>
      <c r="Q27" s="19"/>
      <c r="R27" s="19"/>
      <c r="S27" s="17">
        <v>110</v>
      </c>
      <c r="T27" s="17">
        <v>220</v>
      </c>
      <c r="U27" s="17">
        <v>90</v>
      </c>
      <c r="V27" s="17">
        <v>40</v>
      </c>
      <c r="W27" s="17">
        <v>40</v>
      </c>
      <c r="X27" s="17">
        <v>50</v>
      </c>
      <c r="Y27" s="17">
        <v>269.5</v>
      </c>
      <c r="Z27" s="17">
        <v>134.75</v>
      </c>
      <c r="AA27" s="17">
        <v>269.5</v>
      </c>
      <c r="AB27" s="19"/>
      <c r="AC27" s="17">
        <v>200</v>
      </c>
      <c r="AD27" s="17">
        <v>200</v>
      </c>
      <c r="AE27" s="17">
        <v>627.75</v>
      </c>
      <c r="AF27" s="17">
        <v>1395</v>
      </c>
      <c r="AG27" s="18">
        <f t="shared" si="0"/>
        <v>12206.5</v>
      </c>
    </row>
    <row r="28" spans="1:33" ht="11.25" customHeight="1" x14ac:dyDescent="0.15">
      <c r="A28" s="17">
        <v>26</v>
      </c>
      <c r="B28" s="17" t="s">
        <v>506</v>
      </c>
      <c r="C28" s="17" t="s">
        <v>147</v>
      </c>
      <c r="D28" s="17" t="s">
        <v>492</v>
      </c>
      <c r="E28" s="17">
        <v>1580</v>
      </c>
      <c r="F28" s="17">
        <v>660</v>
      </c>
      <c r="G28" s="19"/>
      <c r="H28" s="17">
        <v>1320</v>
      </c>
      <c r="I28" s="19"/>
      <c r="J28" s="19"/>
      <c r="K28" s="19"/>
      <c r="L28" s="24"/>
      <c r="M28" s="17">
        <v>3950</v>
      </c>
      <c r="N28" s="17">
        <v>1970</v>
      </c>
      <c r="O28" s="19"/>
      <c r="P28" s="17">
        <v>3290</v>
      </c>
      <c r="Q28" s="19"/>
      <c r="R28" s="19"/>
      <c r="S28" s="17">
        <v>110</v>
      </c>
      <c r="T28" s="17">
        <v>220</v>
      </c>
      <c r="U28" s="17">
        <v>130</v>
      </c>
      <c r="V28" s="17">
        <v>70</v>
      </c>
      <c r="W28" s="17">
        <v>70</v>
      </c>
      <c r="X28" s="17">
        <v>80</v>
      </c>
      <c r="Y28" s="17">
        <v>513.79999999999995</v>
      </c>
      <c r="Z28" s="17">
        <v>256.89999999999998</v>
      </c>
      <c r="AA28" s="17">
        <v>513.79999999999995</v>
      </c>
      <c r="AB28" s="19"/>
      <c r="AC28" s="17">
        <v>200</v>
      </c>
      <c r="AD28" s="17">
        <v>200</v>
      </c>
      <c r="AE28" s="17">
        <v>1012.5</v>
      </c>
      <c r="AF28" s="17">
        <v>2250</v>
      </c>
      <c r="AG28" s="18">
        <f t="shared" si="0"/>
        <v>18397</v>
      </c>
    </row>
    <row r="29" spans="1:33" ht="11.25" customHeight="1" x14ac:dyDescent="0.15">
      <c r="A29" s="16">
        <v>27</v>
      </c>
      <c r="B29" s="17" t="s">
        <v>506</v>
      </c>
      <c r="C29" s="17" t="s">
        <v>198</v>
      </c>
      <c r="D29" s="17" t="s">
        <v>492</v>
      </c>
      <c r="E29" s="17">
        <v>2550</v>
      </c>
      <c r="F29" s="17">
        <v>1060</v>
      </c>
      <c r="G29" s="19"/>
      <c r="H29" s="17">
        <v>2130</v>
      </c>
      <c r="I29" s="19"/>
      <c r="J29" s="19"/>
      <c r="K29" s="19"/>
      <c r="L29" s="24"/>
      <c r="M29" s="17">
        <v>6380</v>
      </c>
      <c r="N29" s="17">
        <v>3190</v>
      </c>
      <c r="O29" s="19"/>
      <c r="P29" s="17">
        <v>5310</v>
      </c>
      <c r="Q29" s="19"/>
      <c r="R29" s="19"/>
      <c r="S29" s="17">
        <v>110</v>
      </c>
      <c r="T29" s="17">
        <v>220</v>
      </c>
      <c r="U29" s="17">
        <v>210</v>
      </c>
      <c r="V29" s="17">
        <v>110</v>
      </c>
      <c r="W29" s="17">
        <v>110</v>
      </c>
      <c r="X29" s="17">
        <v>130</v>
      </c>
      <c r="Y29" s="17">
        <v>803.6</v>
      </c>
      <c r="Z29" s="17">
        <v>401.8</v>
      </c>
      <c r="AA29" s="17">
        <v>803.6</v>
      </c>
      <c r="AB29" s="19"/>
      <c r="AC29" s="17">
        <v>200</v>
      </c>
      <c r="AD29" s="17">
        <v>200</v>
      </c>
      <c r="AE29" s="17">
        <v>1323</v>
      </c>
      <c r="AF29" s="17">
        <v>2940</v>
      </c>
      <c r="AG29" s="18">
        <f t="shared" si="0"/>
        <v>28181.999999999996</v>
      </c>
    </row>
    <row r="30" spans="1:33" ht="11.25" customHeight="1" x14ac:dyDescent="0.15">
      <c r="A30" s="17">
        <v>28</v>
      </c>
      <c r="B30" s="17" t="s">
        <v>506</v>
      </c>
      <c r="C30" s="17" t="s">
        <v>211</v>
      </c>
      <c r="D30" s="17" t="s">
        <v>492</v>
      </c>
      <c r="E30" s="17">
        <v>4740</v>
      </c>
      <c r="F30" s="17">
        <v>1970</v>
      </c>
      <c r="G30" s="19"/>
      <c r="H30" s="17">
        <v>3950</v>
      </c>
      <c r="I30" s="19"/>
      <c r="J30" s="19"/>
      <c r="K30" s="19"/>
      <c r="L30" s="24"/>
      <c r="M30" s="17">
        <v>11850</v>
      </c>
      <c r="N30" s="17">
        <v>5920</v>
      </c>
      <c r="O30" s="19"/>
      <c r="P30" s="17">
        <v>9870</v>
      </c>
      <c r="Q30" s="19"/>
      <c r="R30" s="19"/>
      <c r="S30" s="17">
        <v>110</v>
      </c>
      <c r="T30" s="17">
        <v>220</v>
      </c>
      <c r="U30" s="17">
        <v>390</v>
      </c>
      <c r="V30" s="17">
        <v>200</v>
      </c>
      <c r="W30" s="17">
        <v>200</v>
      </c>
      <c r="X30" s="17">
        <v>240</v>
      </c>
      <c r="Y30" s="17">
        <v>1022</v>
      </c>
      <c r="Z30" s="17">
        <v>511</v>
      </c>
      <c r="AA30" s="17">
        <v>1022</v>
      </c>
      <c r="AB30" s="19"/>
      <c r="AC30" s="17">
        <v>200</v>
      </c>
      <c r="AD30" s="17">
        <v>200</v>
      </c>
      <c r="AE30" s="17">
        <v>2974.5</v>
      </c>
      <c r="AF30" s="17">
        <v>6610</v>
      </c>
      <c r="AG30" s="18">
        <f t="shared" si="0"/>
        <v>52199.5</v>
      </c>
    </row>
    <row r="31" spans="1:33" ht="11.25" customHeight="1" x14ac:dyDescent="0.15">
      <c r="A31" s="16">
        <v>29</v>
      </c>
      <c r="B31" s="17" t="s">
        <v>506</v>
      </c>
      <c r="C31" s="17" t="s">
        <v>149</v>
      </c>
      <c r="D31" s="17" t="s">
        <v>492</v>
      </c>
      <c r="E31" s="17">
        <v>10820</v>
      </c>
      <c r="F31" s="17">
        <v>4510</v>
      </c>
      <c r="G31" s="19"/>
      <c r="H31" s="17">
        <v>9020</v>
      </c>
      <c r="I31" s="23"/>
      <c r="J31" s="23"/>
      <c r="K31" s="23"/>
      <c r="L31" s="23"/>
      <c r="M31" s="17">
        <v>27060</v>
      </c>
      <c r="N31" s="17">
        <v>13530</v>
      </c>
      <c r="O31" s="23"/>
      <c r="P31" s="17">
        <v>22550</v>
      </c>
      <c r="Q31" s="19"/>
      <c r="R31" s="19"/>
      <c r="S31" s="17">
        <v>110</v>
      </c>
      <c r="T31" s="17">
        <v>220</v>
      </c>
      <c r="U31" s="17">
        <v>900</v>
      </c>
      <c r="V31" s="17">
        <v>450</v>
      </c>
      <c r="W31" s="17">
        <v>450</v>
      </c>
      <c r="X31" s="17">
        <v>540</v>
      </c>
      <c r="Y31" s="17">
        <v>1068.2</v>
      </c>
      <c r="Z31" s="17">
        <v>534.1</v>
      </c>
      <c r="AA31" s="17">
        <v>1068.2</v>
      </c>
      <c r="AB31" s="19"/>
      <c r="AC31" s="17">
        <v>200</v>
      </c>
      <c r="AD31" s="17">
        <v>200</v>
      </c>
      <c r="AE31" s="17">
        <v>3789</v>
      </c>
      <c r="AF31" s="17">
        <v>8420</v>
      </c>
      <c r="AG31" s="18">
        <f t="shared" si="0"/>
        <v>105439.5</v>
      </c>
    </row>
    <row r="32" spans="1:33" ht="11.25" customHeight="1" x14ac:dyDescent="0.15">
      <c r="A32" s="17">
        <v>30</v>
      </c>
      <c r="B32" s="17" t="s">
        <v>506</v>
      </c>
      <c r="C32" s="17" t="s">
        <v>151</v>
      </c>
      <c r="D32" s="17" t="s">
        <v>492</v>
      </c>
      <c r="E32" s="17">
        <v>19230</v>
      </c>
      <c r="F32" s="17">
        <v>8010</v>
      </c>
      <c r="G32" s="19"/>
      <c r="H32" s="17">
        <v>16030</v>
      </c>
      <c r="I32" s="23"/>
      <c r="J32" s="23"/>
      <c r="K32" s="23"/>
      <c r="L32" s="23"/>
      <c r="M32" s="17">
        <v>48080</v>
      </c>
      <c r="N32" s="17">
        <v>24040</v>
      </c>
      <c r="O32" s="23"/>
      <c r="P32" s="17">
        <v>40070</v>
      </c>
      <c r="Q32" s="19"/>
      <c r="R32" s="19"/>
      <c r="S32" s="17">
        <v>110</v>
      </c>
      <c r="T32" s="17">
        <v>220</v>
      </c>
      <c r="U32" s="17">
        <v>1600</v>
      </c>
      <c r="V32" s="17">
        <v>800</v>
      </c>
      <c r="W32" s="17">
        <v>800</v>
      </c>
      <c r="X32" s="17">
        <v>960</v>
      </c>
      <c r="Y32" s="17">
        <v>1650.6</v>
      </c>
      <c r="Z32" s="17">
        <v>825.3</v>
      </c>
      <c r="AA32" s="17">
        <v>1650.6</v>
      </c>
      <c r="AB32" s="19"/>
      <c r="AC32" s="17">
        <v>200</v>
      </c>
      <c r="AD32" s="17">
        <v>200</v>
      </c>
      <c r="AE32" s="17">
        <v>5944.5</v>
      </c>
      <c r="AF32" s="17">
        <v>13210</v>
      </c>
      <c r="AG32" s="18">
        <f t="shared" si="0"/>
        <v>183631</v>
      </c>
    </row>
    <row r="33" spans="1:33" ht="11.25" customHeight="1" x14ac:dyDescent="0.15">
      <c r="A33" s="16">
        <v>31</v>
      </c>
      <c r="B33" s="17" t="s">
        <v>506</v>
      </c>
      <c r="C33" s="17" t="s">
        <v>159</v>
      </c>
      <c r="D33" s="17" t="s">
        <v>492</v>
      </c>
      <c r="E33" s="17">
        <v>27010</v>
      </c>
      <c r="F33" s="17">
        <v>11250</v>
      </c>
      <c r="G33" s="19"/>
      <c r="H33" s="17">
        <v>22510</v>
      </c>
      <c r="I33" s="23"/>
      <c r="J33" s="23"/>
      <c r="K33" s="23"/>
      <c r="L33" s="23"/>
      <c r="M33" s="17">
        <v>67520</v>
      </c>
      <c r="N33" s="17">
        <v>33760</v>
      </c>
      <c r="O33" s="23"/>
      <c r="P33" s="17">
        <v>56270</v>
      </c>
      <c r="Q33" s="19"/>
      <c r="R33" s="19"/>
      <c r="S33" s="17">
        <v>110</v>
      </c>
      <c r="T33" s="17">
        <v>220</v>
      </c>
      <c r="U33" s="17">
        <v>11250</v>
      </c>
      <c r="V33" s="17">
        <v>1130</v>
      </c>
      <c r="W33" s="17">
        <v>1130</v>
      </c>
      <c r="X33" s="17">
        <v>1350</v>
      </c>
      <c r="Y33" s="17">
        <v>2375.1</v>
      </c>
      <c r="Z33" s="17">
        <v>1187.55</v>
      </c>
      <c r="AA33" s="17">
        <v>2375.1</v>
      </c>
      <c r="AB33" s="19"/>
      <c r="AC33" s="17">
        <v>200</v>
      </c>
      <c r="AD33" s="17">
        <v>200</v>
      </c>
      <c r="AE33" s="17">
        <v>6463.8</v>
      </c>
      <c r="AF33" s="17">
        <v>14364</v>
      </c>
      <c r="AG33" s="18">
        <f t="shared" si="0"/>
        <v>260675.55</v>
      </c>
    </row>
    <row r="34" spans="1:33" ht="11.25" customHeight="1" x14ac:dyDescent="0.15">
      <c r="A34" s="17">
        <v>32</v>
      </c>
      <c r="B34" s="17" t="s">
        <v>507</v>
      </c>
      <c r="C34" s="17" t="s">
        <v>147</v>
      </c>
      <c r="D34" s="17" t="s">
        <v>268</v>
      </c>
      <c r="E34" s="17">
        <v>1880</v>
      </c>
      <c r="F34" s="17">
        <v>870</v>
      </c>
      <c r="G34" s="23"/>
      <c r="H34" s="17">
        <v>1330</v>
      </c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7">
        <v>110</v>
      </c>
      <c r="T34" s="17">
        <v>220</v>
      </c>
      <c r="U34" s="19"/>
      <c r="V34" s="17">
        <v>40</v>
      </c>
      <c r="W34" s="17">
        <v>40</v>
      </c>
      <c r="X34" s="17">
        <v>40</v>
      </c>
      <c r="Y34" s="17">
        <v>803.6</v>
      </c>
      <c r="Z34" s="19"/>
      <c r="AA34" s="19"/>
      <c r="AB34" s="19"/>
      <c r="AC34" s="17">
        <v>200</v>
      </c>
      <c r="AD34" s="17">
        <v>200</v>
      </c>
      <c r="AE34" s="19"/>
      <c r="AF34" s="19"/>
      <c r="AG34" s="18">
        <f t="shared" si="0"/>
        <v>5733.6</v>
      </c>
    </row>
    <row r="35" spans="1:33" ht="11.25" customHeight="1" x14ac:dyDescent="0.15">
      <c r="A35" s="16">
        <v>33</v>
      </c>
      <c r="B35" s="17" t="s">
        <v>507</v>
      </c>
      <c r="C35" s="17" t="s">
        <v>211</v>
      </c>
      <c r="D35" s="17" t="s">
        <v>268</v>
      </c>
      <c r="E35" s="17">
        <v>2640</v>
      </c>
      <c r="F35" s="17">
        <v>1100</v>
      </c>
      <c r="G35" s="23"/>
      <c r="H35" s="17">
        <v>2200</v>
      </c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7">
        <v>110</v>
      </c>
      <c r="T35" s="17">
        <v>220</v>
      </c>
      <c r="U35" s="19"/>
      <c r="V35" s="17">
        <v>110</v>
      </c>
      <c r="W35" s="17">
        <v>110</v>
      </c>
      <c r="X35" s="17">
        <v>130</v>
      </c>
      <c r="Y35" s="17">
        <v>1068.2</v>
      </c>
      <c r="Z35" s="19"/>
      <c r="AA35" s="19"/>
      <c r="AB35" s="19"/>
      <c r="AC35" s="17">
        <v>200</v>
      </c>
      <c r="AD35" s="17">
        <v>200</v>
      </c>
      <c r="AE35" s="19"/>
      <c r="AF35" s="19"/>
      <c r="AG35" s="18">
        <f t="shared" si="0"/>
        <v>8088.2</v>
      </c>
    </row>
    <row r="36" spans="1:33" ht="11.25" customHeight="1" x14ac:dyDescent="0.15">
      <c r="A36" s="17">
        <v>34</v>
      </c>
      <c r="B36" s="17" t="s">
        <v>507</v>
      </c>
      <c r="C36" s="17" t="s">
        <v>149</v>
      </c>
      <c r="D36" s="17" t="s">
        <v>268</v>
      </c>
      <c r="E36" s="17">
        <v>6040</v>
      </c>
      <c r="F36" s="17">
        <v>2520</v>
      </c>
      <c r="G36" s="23"/>
      <c r="H36" s="17">
        <v>5030</v>
      </c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7">
        <v>110</v>
      </c>
      <c r="T36" s="17">
        <v>220</v>
      </c>
      <c r="U36" s="19"/>
      <c r="V36" s="17">
        <v>250</v>
      </c>
      <c r="W36" s="17">
        <v>250</v>
      </c>
      <c r="X36" s="17">
        <v>300</v>
      </c>
      <c r="Y36" s="17">
        <v>1650.6</v>
      </c>
      <c r="Z36" s="19"/>
      <c r="AA36" s="19"/>
      <c r="AB36" s="19"/>
      <c r="AC36" s="17">
        <v>500</v>
      </c>
      <c r="AD36" s="17">
        <v>500</v>
      </c>
      <c r="AE36" s="19"/>
      <c r="AF36" s="19"/>
      <c r="AG36" s="18">
        <f t="shared" si="0"/>
        <v>17370.599999999999</v>
      </c>
    </row>
    <row r="37" spans="1:33" ht="11.25" customHeight="1" x14ac:dyDescent="0.15">
      <c r="A37" s="16">
        <v>35</v>
      </c>
      <c r="B37" s="17" t="s">
        <v>507</v>
      </c>
      <c r="C37" s="17" t="s">
        <v>151</v>
      </c>
      <c r="D37" s="17" t="s">
        <v>268</v>
      </c>
      <c r="E37" s="17">
        <v>10730</v>
      </c>
      <c r="F37" s="17">
        <v>4470</v>
      </c>
      <c r="G37" s="23"/>
      <c r="H37" s="17">
        <v>8940</v>
      </c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7">
        <v>110</v>
      </c>
      <c r="T37" s="17">
        <v>220</v>
      </c>
      <c r="U37" s="19"/>
      <c r="V37" s="17">
        <v>450</v>
      </c>
      <c r="W37" s="17">
        <v>450</v>
      </c>
      <c r="X37" s="17">
        <v>540</v>
      </c>
      <c r="Y37" s="17">
        <v>2375.1</v>
      </c>
      <c r="Z37" s="19"/>
      <c r="AA37" s="19"/>
      <c r="AB37" s="19"/>
      <c r="AC37" s="17">
        <v>500</v>
      </c>
      <c r="AD37" s="17">
        <v>500</v>
      </c>
      <c r="AE37" s="19"/>
      <c r="AF37" s="19"/>
      <c r="AG37" s="18">
        <f t="shared" si="0"/>
        <v>29285.1</v>
      </c>
    </row>
    <row r="38" spans="1:33" ht="11.25" customHeight="1" x14ac:dyDescent="0.15">
      <c r="A38" s="17">
        <v>36</v>
      </c>
      <c r="B38" s="17" t="s">
        <v>508</v>
      </c>
      <c r="C38" s="17" t="s">
        <v>498</v>
      </c>
      <c r="D38" s="17" t="s">
        <v>499</v>
      </c>
      <c r="E38" s="24"/>
      <c r="F38" s="17">
        <v>380</v>
      </c>
      <c r="G38" s="23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7">
        <v>300</v>
      </c>
      <c r="S38" s="17">
        <v>220</v>
      </c>
      <c r="T38" s="17">
        <v>220</v>
      </c>
      <c r="U38" s="17">
        <v>80</v>
      </c>
      <c r="V38" s="17">
        <v>40</v>
      </c>
      <c r="W38" s="17">
        <v>40</v>
      </c>
      <c r="X38" s="17">
        <v>50</v>
      </c>
      <c r="Y38" s="17">
        <v>269.5</v>
      </c>
      <c r="Z38" s="17">
        <v>134.75</v>
      </c>
      <c r="AA38" s="17">
        <v>269.5</v>
      </c>
      <c r="AB38" s="19"/>
      <c r="AC38" s="17">
        <v>200</v>
      </c>
      <c r="AD38" s="19"/>
      <c r="AE38" s="19"/>
      <c r="AF38" s="17">
        <v>1076</v>
      </c>
      <c r="AG38" s="18">
        <f t="shared" si="0"/>
        <v>3279.75</v>
      </c>
    </row>
    <row r="39" spans="1:33" ht="11.25" customHeight="1" x14ac:dyDescent="0.15">
      <c r="A39" s="16">
        <v>37</v>
      </c>
      <c r="B39" s="17" t="s">
        <v>508</v>
      </c>
      <c r="C39" s="17" t="s">
        <v>500</v>
      </c>
      <c r="D39" s="17" t="s">
        <v>499</v>
      </c>
      <c r="E39" s="24"/>
      <c r="F39" s="17">
        <v>900</v>
      </c>
      <c r="G39" s="23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7">
        <v>300</v>
      </c>
      <c r="S39" s="17">
        <v>220</v>
      </c>
      <c r="T39" s="17">
        <v>440</v>
      </c>
      <c r="U39" s="17">
        <v>180</v>
      </c>
      <c r="V39" s="17">
        <v>90</v>
      </c>
      <c r="W39" s="17">
        <v>90</v>
      </c>
      <c r="X39" s="17">
        <v>110</v>
      </c>
      <c r="Y39" s="17">
        <v>803.6</v>
      </c>
      <c r="Z39" s="17">
        <v>401.8</v>
      </c>
      <c r="AA39" s="17">
        <v>803.6</v>
      </c>
      <c r="AB39" s="19"/>
      <c r="AC39" s="17">
        <v>200</v>
      </c>
      <c r="AD39" s="19"/>
      <c r="AE39" s="19"/>
      <c r="AF39" s="17">
        <v>2514</v>
      </c>
      <c r="AG39" s="18">
        <f t="shared" si="0"/>
        <v>7053</v>
      </c>
    </row>
    <row r="40" spans="1:33" ht="11.25" customHeight="1" x14ac:dyDescent="0.15">
      <c r="A40" s="17">
        <v>38</v>
      </c>
      <c r="B40" s="17" t="s">
        <v>508</v>
      </c>
      <c r="C40" s="17" t="s">
        <v>501</v>
      </c>
      <c r="D40" s="17" t="s">
        <v>499</v>
      </c>
      <c r="E40" s="24"/>
      <c r="F40" s="17">
        <v>1780</v>
      </c>
      <c r="G40" s="23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7">
        <v>300</v>
      </c>
      <c r="S40" s="17">
        <v>220</v>
      </c>
      <c r="T40" s="17">
        <v>440</v>
      </c>
      <c r="U40" s="17">
        <v>360</v>
      </c>
      <c r="V40" s="17">
        <v>180</v>
      </c>
      <c r="W40" s="17">
        <v>180</v>
      </c>
      <c r="X40" s="17">
        <v>210</v>
      </c>
      <c r="Y40" s="17">
        <v>1022</v>
      </c>
      <c r="Z40" s="17">
        <v>511</v>
      </c>
      <c r="AA40" s="17">
        <v>1022</v>
      </c>
      <c r="AB40" s="19"/>
      <c r="AC40" s="17">
        <v>200</v>
      </c>
      <c r="AD40" s="19"/>
      <c r="AE40" s="19"/>
      <c r="AF40" s="17">
        <v>5028</v>
      </c>
      <c r="AG40" s="18">
        <f t="shared" si="0"/>
        <v>11453</v>
      </c>
    </row>
    <row r="41" spans="1:33" ht="11.25" customHeight="1" x14ac:dyDescent="0.15">
      <c r="A41" s="16">
        <v>39</v>
      </c>
      <c r="B41" s="17" t="s">
        <v>508</v>
      </c>
      <c r="C41" s="17" t="s">
        <v>502</v>
      </c>
      <c r="D41" s="17" t="s">
        <v>499</v>
      </c>
      <c r="E41" s="24"/>
      <c r="F41" s="17">
        <v>2560</v>
      </c>
      <c r="G41" s="23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7">
        <v>300</v>
      </c>
      <c r="S41" s="17">
        <v>220</v>
      </c>
      <c r="T41" s="17">
        <v>440</v>
      </c>
      <c r="U41" s="17">
        <v>510</v>
      </c>
      <c r="V41" s="17">
        <v>260</v>
      </c>
      <c r="W41" s="17">
        <v>260</v>
      </c>
      <c r="X41" s="17">
        <v>310</v>
      </c>
      <c r="Y41" s="17">
        <v>1068.2</v>
      </c>
      <c r="Z41" s="17">
        <v>534.1</v>
      </c>
      <c r="AA41" s="17">
        <v>1068.2</v>
      </c>
      <c r="AB41" s="19"/>
      <c r="AC41" s="17">
        <v>500</v>
      </c>
      <c r="AD41" s="19"/>
      <c r="AE41" s="19"/>
      <c r="AF41" s="17">
        <v>8000</v>
      </c>
      <c r="AG41" s="18">
        <f t="shared" si="0"/>
        <v>16030.5</v>
      </c>
    </row>
    <row r="42" spans="1:33" ht="11.25" customHeight="1" x14ac:dyDescent="0.15">
      <c r="A42" s="17">
        <v>40</v>
      </c>
      <c r="B42" s="17" t="s">
        <v>508</v>
      </c>
      <c r="C42" s="17" t="s">
        <v>503</v>
      </c>
      <c r="D42" s="17" t="s">
        <v>499</v>
      </c>
      <c r="E42" s="24"/>
      <c r="F42" s="17">
        <v>3710</v>
      </c>
      <c r="G42" s="23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7">
        <v>500</v>
      </c>
      <c r="S42" s="17">
        <v>220</v>
      </c>
      <c r="T42" s="17">
        <v>440</v>
      </c>
      <c r="U42" s="17">
        <v>740</v>
      </c>
      <c r="V42" s="17">
        <v>370</v>
      </c>
      <c r="W42" s="17">
        <v>370</v>
      </c>
      <c r="X42" s="17">
        <v>440</v>
      </c>
      <c r="Y42" s="17">
        <v>3172.4</v>
      </c>
      <c r="Z42" s="17">
        <v>1586.2</v>
      </c>
      <c r="AA42" s="17">
        <v>3172.4</v>
      </c>
      <c r="AB42" s="19"/>
      <c r="AC42" s="17">
        <v>500</v>
      </c>
      <c r="AD42" s="19"/>
      <c r="AE42" s="19"/>
      <c r="AF42" s="17">
        <v>10160</v>
      </c>
      <c r="AG42" s="18">
        <f t="shared" si="0"/>
        <v>25381</v>
      </c>
    </row>
    <row r="43" spans="1:33" ht="11.25" customHeight="1" x14ac:dyDescent="0.15">
      <c r="A43" s="16">
        <v>41</v>
      </c>
      <c r="B43" s="17" t="s">
        <v>508</v>
      </c>
      <c r="C43" s="17" t="s">
        <v>504</v>
      </c>
      <c r="D43" s="17" t="s">
        <v>499</v>
      </c>
      <c r="E43" s="24"/>
      <c r="F43" s="17">
        <v>4690</v>
      </c>
      <c r="G43" s="23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7">
        <v>500</v>
      </c>
      <c r="S43" s="17">
        <v>220</v>
      </c>
      <c r="T43" s="17">
        <v>440</v>
      </c>
      <c r="U43" s="17">
        <v>940</v>
      </c>
      <c r="V43" s="17">
        <v>470</v>
      </c>
      <c r="W43" s="17">
        <v>470</v>
      </c>
      <c r="X43" s="17">
        <v>560</v>
      </c>
      <c r="Y43" s="17">
        <v>3489.64</v>
      </c>
      <c r="Z43" s="17">
        <v>1744.82</v>
      </c>
      <c r="AA43" s="17">
        <v>3489.64</v>
      </c>
      <c r="AB43" s="19"/>
      <c r="AC43" s="17">
        <v>500</v>
      </c>
      <c r="AD43" s="19"/>
      <c r="AE43" s="19"/>
      <c r="AF43" s="17">
        <v>12154</v>
      </c>
      <c r="AG43" s="18">
        <f t="shared" si="0"/>
        <v>29668.1</v>
      </c>
    </row>
    <row r="44" spans="1:33" ht="11.25" customHeight="1" x14ac:dyDescent="0.15">
      <c r="A44" s="17">
        <v>42</v>
      </c>
      <c r="B44" s="17" t="s">
        <v>508</v>
      </c>
      <c r="C44" s="17" t="s">
        <v>509</v>
      </c>
      <c r="D44" s="17" t="s">
        <v>499</v>
      </c>
      <c r="E44" s="24"/>
      <c r="F44" s="17">
        <v>6180</v>
      </c>
      <c r="G44" s="23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7">
        <v>500</v>
      </c>
      <c r="S44" s="17">
        <v>220</v>
      </c>
      <c r="T44" s="17">
        <v>440</v>
      </c>
      <c r="U44" s="17">
        <v>1240</v>
      </c>
      <c r="V44" s="17">
        <v>620</v>
      </c>
      <c r="W44" s="17">
        <v>620</v>
      </c>
      <c r="X44" s="17">
        <v>740</v>
      </c>
      <c r="Y44" s="17">
        <v>3806.88</v>
      </c>
      <c r="Z44" s="17">
        <v>1903.44</v>
      </c>
      <c r="AA44" s="17">
        <v>3806.88</v>
      </c>
      <c r="AB44" s="19"/>
      <c r="AC44" s="17">
        <v>500</v>
      </c>
      <c r="AD44" s="19"/>
      <c r="AE44" s="19"/>
      <c r="AF44" s="17">
        <v>14289</v>
      </c>
      <c r="AG44" s="18">
        <f t="shared" si="0"/>
        <v>34866.199999999997</v>
      </c>
    </row>
    <row r="45" spans="1:33" ht="11.25" customHeight="1" x14ac:dyDescent="0.15">
      <c r="A45" s="16">
        <v>43</v>
      </c>
      <c r="B45" s="17" t="s">
        <v>508</v>
      </c>
      <c r="C45" s="17" t="s">
        <v>510</v>
      </c>
      <c r="D45" s="17" t="s">
        <v>499</v>
      </c>
      <c r="E45" s="24"/>
      <c r="F45" s="17">
        <v>34490</v>
      </c>
      <c r="G45" s="23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7">
        <v>500</v>
      </c>
      <c r="S45" s="17">
        <v>220</v>
      </c>
      <c r="T45" s="17">
        <v>440</v>
      </c>
      <c r="U45" s="17">
        <v>6900</v>
      </c>
      <c r="V45" s="17">
        <v>3450</v>
      </c>
      <c r="W45" s="17">
        <v>3450</v>
      </c>
      <c r="X45" s="17">
        <v>4140</v>
      </c>
      <c r="Y45" s="19"/>
      <c r="Z45" s="19"/>
      <c r="AA45" s="19"/>
      <c r="AB45" s="19"/>
      <c r="AC45" s="17">
        <v>500</v>
      </c>
      <c r="AD45" s="19"/>
      <c r="AE45" s="19"/>
      <c r="AF45" s="17">
        <v>18559</v>
      </c>
      <c r="AG45" s="18">
        <f t="shared" si="0"/>
        <v>72649</v>
      </c>
    </row>
    <row r="46" spans="1:33" ht="11.25" customHeight="1" x14ac:dyDescent="0.15">
      <c r="A46" s="17">
        <v>44</v>
      </c>
      <c r="B46" s="17" t="s">
        <v>508</v>
      </c>
      <c r="C46" s="17" t="s">
        <v>511</v>
      </c>
      <c r="D46" s="17" t="s">
        <v>499</v>
      </c>
      <c r="E46" s="24"/>
      <c r="F46" s="17">
        <v>77600</v>
      </c>
      <c r="G46" s="23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7">
        <v>990</v>
      </c>
      <c r="S46" s="17">
        <v>220</v>
      </c>
      <c r="T46" s="17">
        <v>440</v>
      </c>
      <c r="U46" s="17">
        <v>15520</v>
      </c>
      <c r="V46" s="17">
        <v>7760</v>
      </c>
      <c r="W46" s="17">
        <v>7760</v>
      </c>
      <c r="X46" s="17">
        <v>9310</v>
      </c>
      <c r="Y46" s="19"/>
      <c r="Z46" s="19"/>
      <c r="AA46" s="19"/>
      <c r="AB46" s="19"/>
      <c r="AC46" s="17">
        <v>500</v>
      </c>
      <c r="AD46" s="19"/>
      <c r="AE46" s="19"/>
      <c r="AF46" s="17">
        <v>22829</v>
      </c>
      <c r="AG46" s="18">
        <f t="shared" si="0"/>
        <v>142929</v>
      </c>
    </row>
    <row r="47" spans="1:33" ht="11.25" customHeight="1" x14ac:dyDescent="0.15">
      <c r="A47" s="16">
        <v>45</v>
      </c>
      <c r="B47" s="17" t="s">
        <v>512</v>
      </c>
      <c r="C47" s="17" t="s">
        <v>498</v>
      </c>
      <c r="D47" s="17" t="s">
        <v>499</v>
      </c>
      <c r="E47" s="17">
        <v>890</v>
      </c>
      <c r="F47" s="17">
        <v>440</v>
      </c>
      <c r="G47" s="23"/>
      <c r="H47" s="19"/>
      <c r="I47" s="19"/>
      <c r="J47" s="19"/>
      <c r="K47" s="19"/>
      <c r="L47" s="19"/>
      <c r="M47" s="19"/>
      <c r="N47" s="19"/>
      <c r="O47" s="19"/>
      <c r="P47" s="19"/>
      <c r="Q47" s="31">
        <v>1200</v>
      </c>
      <c r="R47" s="19"/>
      <c r="S47" s="17">
        <v>220</v>
      </c>
      <c r="T47" s="17">
        <v>440</v>
      </c>
      <c r="U47" s="17">
        <v>90</v>
      </c>
      <c r="V47" s="17">
        <v>40</v>
      </c>
      <c r="W47" s="17">
        <v>40</v>
      </c>
      <c r="X47" s="17">
        <v>50</v>
      </c>
      <c r="Y47" s="17">
        <v>752.5</v>
      </c>
      <c r="Z47" s="17">
        <v>376.25</v>
      </c>
      <c r="AA47" s="17">
        <v>752.5</v>
      </c>
      <c r="AB47" s="19"/>
      <c r="AC47" s="17">
        <v>200</v>
      </c>
      <c r="AD47" s="19"/>
      <c r="AE47" s="17">
        <v>3612</v>
      </c>
      <c r="AF47" s="19"/>
      <c r="AG47" s="18">
        <f t="shared" si="0"/>
        <v>9103.25</v>
      </c>
    </row>
    <row r="48" spans="1:33" ht="11.25" customHeight="1" x14ac:dyDescent="0.15">
      <c r="A48" s="17">
        <v>46</v>
      </c>
      <c r="B48" s="17" t="s">
        <v>512</v>
      </c>
      <c r="C48" s="17" t="s">
        <v>500</v>
      </c>
      <c r="D48" s="17" t="s">
        <v>499</v>
      </c>
      <c r="E48" s="17">
        <v>2330</v>
      </c>
      <c r="F48" s="17">
        <v>1160</v>
      </c>
      <c r="G48" s="23"/>
      <c r="H48" s="19"/>
      <c r="I48" s="19"/>
      <c r="J48" s="19"/>
      <c r="K48" s="19"/>
      <c r="L48" s="19"/>
      <c r="M48" s="19"/>
      <c r="N48" s="19"/>
      <c r="O48" s="19"/>
      <c r="P48" s="19"/>
      <c r="Q48" s="31">
        <v>2300</v>
      </c>
      <c r="R48" s="19"/>
      <c r="S48" s="17">
        <v>220</v>
      </c>
      <c r="T48" s="17">
        <v>440</v>
      </c>
      <c r="U48" s="17">
        <v>230</v>
      </c>
      <c r="V48" s="17">
        <v>120</v>
      </c>
      <c r="W48" s="17">
        <v>120</v>
      </c>
      <c r="X48" s="17">
        <v>140</v>
      </c>
      <c r="Y48" s="17">
        <v>752.5</v>
      </c>
      <c r="Z48" s="17">
        <v>376.25</v>
      </c>
      <c r="AA48" s="17">
        <v>752.5</v>
      </c>
      <c r="AB48" s="19"/>
      <c r="AC48" s="17">
        <v>200</v>
      </c>
      <c r="AD48" s="19"/>
      <c r="AE48" s="17">
        <v>6312</v>
      </c>
      <c r="AF48" s="19"/>
      <c r="AG48" s="18">
        <f t="shared" si="0"/>
        <v>15453.25</v>
      </c>
    </row>
    <row r="49" spans="1:33" ht="11.25" customHeight="1" x14ac:dyDescent="0.15">
      <c r="A49" s="16">
        <v>47</v>
      </c>
      <c r="B49" s="17" t="s">
        <v>512</v>
      </c>
      <c r="C49" s="17" t="s">
        <v>501</v>
      </c>
      <c r="D49" s="17" t="s">
        <v>499</v>
      </c>
      <c r="E49" s="17">
        <v>4240</v>
      </c>
      <c r="F49" s="17">
        <v>2120</v>
      </c>
      <c r="G49" s="23"/>
      <c r="H49" s="19"/>
      <c r="I49" s="19"/>
      <c r="J49" s="19"/>
      <c r="K49" s="19"/>
      <c r="L49" s="19"/>
      <c r="M49" s="19"/>
      <c r="N49" s="19"/>
      <c r="O49" s="19"/>
      <c r="P49" s="19"/>
      <c r="Q49" s="31">
        <v>3600</v>
      </c>
      <c r="R49" s="19"/>
      <c r="S49" s="17">
        <v>220</v>
      </c>
      <c r="T49" s="17">
        <v>440</v>
      </c>
      <c r="U49" s="17">
        <v>420</v>
      </c>
      <c r="V49" s="17">
        <v>210</v>
      </c>
      <c r="W49" s="17">
        <v>210</v>
      </c>
      <c r="X49" s="17">
        <v>250</v>
      </c>
      <c r="Y49" s="17">
        <v>752.5</v>
      </c>
      <c r="Z49" s="17">
        <v>376.25</v>
      </c>
      <c r="AA49" s="17">
        <v>752.5</v>
      </c>
      <c r="AB49" s="19"/>
      <c r="AC49" s="17">
        <v>200</v>
      </c>
      <c r="AD49" s="19"/>
      <c r="AE49" s="17">
        <v>9745.5</v>
      </c>
      <c r="AF49" s="19"/>
      <c r="AG49" s="18">
        <f t="shared" si="0"/>
        <v>23536.75</v>
      </c>
    </row>
    <row r="50" spans="1:33" ht="11.25" customHeight="1" x14ac:dyDescent="0.15">
      <c r="A50" s="17">
        <v>48</v>
      </c>
      <c r="B50" s="17" t="s">
        <v>512</v>
      </c>
      <c r="C50" s="17" t="s">
        <v>502</v>
      </c>
      <c r="D50" s="17" t="s">
        <v>499</v>
      </c>
      <c r="E50" s="17">
        <v>8060</v>
      </c>
      <c r="F50" s="17">
        <v>4030</v>
      </c>
      <c r="G50" s="23"/>
      <c r="H50" s="19"/>
      <c r="I50" s="19"/>
      <c r="J50" s="19"/>
      <c r="K50" s="19"/>
      <c r="L50" s="19"/>
      <c r="M50" s="19"/>
      <c r="N50" s="19"/>
      <c r="O50" s="19"/>
      <c r="P50" s="19"/>
      <c r="Q50" s="31">
        <v>4100</v>
      </c>
      <c r="R50" s="19"/>
      <c r="S50" s="17">
        <v>220</v>
      </c>
      <c r="T50" s="17">
        <v>440</v>
      </c>
      <c r="U50" s="17">
        <v>810</v>
      </c>
      <c r="V50" s="17">
        <v>400</v>
      </c>
      <c r="W50" s="17">
        <v>400</v>
      </c>
      <c r="X50" s="17">
        <v>480</v>
      </c>
      <c r="Y50" s="17">
        <v>752.5</v>
      </c>
      <c r="Z50" s="17">
        <v>376.25</v>
      </c>
      <c r="AA50" s="17">
        <v>752.5</v>
      </c>
      <c r="AB50" s="19"/>
      <c r="AC50" s="17">
        <v>200</v>
      </c>
      <c r="AD50" s="19"/>
      <c r="AE50" s="17">
        <v>13011</v>
      </c>
      <c r="AF50" s="19"/>
      <c r="AG50" s="18">
        <f t="shared" si="0"/>
        <v>34032.25</v>
      </c>
    </row>
    <row r="51" spans="1:33" ht="11.25" customHeight="1" x14ac:dyDescent="0.15">
      <c r="A51" s="16">
        <v>49</v>
      </c>
      <c r="B51" s="17" t="s">
        <v>512</v>
      </c>
      <c r="C51" s="17" t="s">
        <v>503</v>
      </c>
      <c r="D51" s="17" t="s">
        <v>499</v>
      </c>
      <c r="E51" s="17">
        <v>14440</v>
      </c>
      <c r="F51" s="17">
        <v>7220</v>
      </c>
      <c r="G51" s="23"/>
      <c r="H51" s="19"/>
      <c r="I51" s="19"/>
      <c r="J51" s="19"/>
      <c r="K51" s="19"/>
      <c r="L51" s="19"/>
      <c r="M51" s="19"/>
      <c r="N51" s="19"/>
      <c r="O51" s="19"/>
      <c r="P51" s="19"/>
      <c r="Q51" s="31">
        <v>4680</v>
      </c>
      <c r="R51" s="19"/>
      <c r="S51" s="17">
        <v>220</v>
      </c>
      <c r="T51" s="17">
        <v>440</v>
      </c>
      <c r="U51" s="17">
        <v>1440</v>
      </c>
      <c r="V51" s="17">
        <v>720</v>
      </c>
      <c r="W51" s="17">
        <v>720</v>
      </c>
      <c r="X51" s="17">
        <v>870</v>
      </c>
      <c r="Y51" s="17">
        <v>2000.6</v>
      </c>
      <c r="Z51" s="17">
        <v>1000.3</v>
      </c>
      <c r="AA51" s="17">
        <v>2000.6</v>
      </c>
      <c r="AB51" s="19"/>
      <c r="AC51" s="17">
        <v>200</v>
      </c>
      <c r="AD51" s="19"/>
      <c r="AE51" s="17">
        <v>18109.5</v>
      </c>
      <c r="AF51" s="19"/>
      <c r="AG51" s="18">
        <f t="shared" si="0"/>
        <v>54061</v>
      </c>
    </row>
    <row r="52" spans="1:33" ht="11.25" customHeight="1" x14ac:dyDescent="0.15">
      <c r="A52" s="17">
        <v>50</v>
      </c>
      <c r="B52" s="17" t="s">
        <v>512</v>
      </c>
      <c r="C52" s="17" t="s">
        <v>504</v>
      </c>
      <c r="D52" s="17" t="s">
        <v>499</v>
      </c>
      <c r="E52" s="17">
        <v>19940</v>
      </c>
      <c r="F52" s="17">
        <v>9970</v>
      </c>
      <c r="G52" s="23"/>
      <c r="H52" s="19"/>
      <c r="I52" s="19"/>
      <c r="J52" s="19"/>
      <c r="K52" s="19"/>
      <c r="L52" s="19"/>
      <c r="M52" s="19"/>
      <c r="N52" s="19"/>
      <c r="O52" s="19"/>
      <c r="P52" s="19"/>
      <c r="Q52" s="31">
        <v>4880</v>
      </c>
      <c r="R52" s="19"/>
      <c r="S52" s="17">
        <v>220</v>
      </c>
      <c r="T52" s="17">
        <v>800</v>
      </c>
      <c r="U52" s="17">
        <v>1990</v>
      </c>
      <c r="V52" s="17">
        <v>1000</v>
      </c>
      <c r="W52" s="17">
        <v>1000</v>
      </c>
      <c r="X52" s="17">
        <v>1200</v>
      </c>
      <c r="Y52" s="17">
        <v>2000.6</v>
      </c>
      <c r="Z52" s="17">
        <v>1000.3</v>
      </c>
      <c r="AA52" s="17">
        <v>2000.6</v>
      </c>
      <c r="AB52" s="19"/>
      <c r="AC52" s="17">
        <v>500</v>
      </c>
      <c r="AD52" s="19"/>
      <c r="AE52" s="17">
        <v>24265.5</v>
      </c>
      <c r="AF52" s="19"/>
      <c r="AG52" s="18">
        <f t="shared" si="0"/>
        <v>70767</v>
      </c>
    </row>
    <row r="53" spans="1:33" ht="11.25" customHeight="1" x14ac:dyDescent="0.15">
      <c r="A53" s="16">
        <v>51</v>
      </c>
      <c r="B53" s="17" t="s">
        <v>512</v>
      </c>
      <c r="C53" s="17" t="s">
        <v>509</v>
      </c>
      <c r="D53" s="17" t="s">
        <v>499</v>
      </c>
      <c r="E53" s="17">
        <v>28470</v>
      </c>
      <c r="F53" s="17">
        <v>14230</v>
      </c>
      <c r="G53" s="23"/>
      <c r="H53" s="19"/>
      <c r="I53" s="19"/>
      <c r="J53" s="19"/>
      <c r="K53" s="19"/>
      <c r="L53" s="19"/>
      <c r="M53" s="19"/>
      <c r="N53" s="19"/>
      <c r="O53" s="19"/>
      <c r="P53" s="19"/>
      <c r="Q53" s="31">
        <v>5600</v>
      </c>
      <c r="R53" s="19"/>
      <c r="S53" s="17">
        <v>220</v>
      </c>
      <c r="T53" s="17">
        <v>800</v>
      </c>
      <c r="U53" s="17">
        <v>2850</v>
      </c>
      <c r="V53" s="17">
        <v>1420</v>
      </c>
      <c r="W53" s="17">
        <v>1420</v>
      </c>
      <c r="X53" s="17">
        <v>1710</v>
      </c>
      <c r="Y53" s="17">
        <v>2970.1</v>
      </c>
      <c r="Z53" s="17">
        <v>1485.05</v>
      </c>
      <c r="AA53" s="17">
        <v>2970.1</v>
      </c>
      <c r="AB53" s="19"/>
      <c r="AC53" s="17">
        <v>500</v>
      </c>
      <c r="AD53" s="19"/>
      <c r="AE53" s="17">
        <v>32574</v>
      </c>
      <c r="AF53" s="19"/>
      <c r="AG53" s="18">
        <f t="shared" si="0"/>
        <v>97219.25</v>
      </c>
    </row>
    <row r="54" spans="1:33" ht="11.25" customHeight="1" x14ac:dyDescent="0.15">
      <c r="A54" s="17">
        <v>52</v>
      </c>
      <c r="B54" s="17" t="s">
        <v>512</v>
      </c>
      <c r="C54" s="17" t="s">
        <v>513</v>
      </c>
      <c r="D54" s="17" t="s">
        <v>499</v>
      </c>
      <c r="E54" s="17">
        <v>29922.2</v>
      </c>
      <c r="F54" s="17">
        <v>26400</v>
      </c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31">
        <v>5900</v>
      </c>
      <c r="R54" s="19"/>
      <c r="S54" s="17">
        <v>220</v>
      </c>
      <c r="T54" s="17">
        <v>800</v>
      </c>
      <c r="U54" s="17">
        <v>3710</v>
      </c>
      <c r="V54" s="17">
        <v>1840</v>
      </c>
      <c r="W54" s="17">
        <v>1840</v>
      </c>
      <c r="X54" s="17">
        <v>2220</v>
      </c>
      <c r="Y54" s="17">
        <v>2970.1</v>
      </c>
      <c r="Z54" s="17">
        <v>1485.05</v>
      </c>
      <c r="AA54" s="17">
        <v>2970.1</v>
      </c>
      <c r="AB54" s="19"/>
      <c r="AC54" s="17">
        <v>500</v>
      </c>
      <c r="AD54" s="19"/>
      <c r="AE54" s="17">
        <v>40803</v>
      </c>
      <c r="AF54" s="19"/>
      <c r="AG54" s="18">
        <f t="shared" si="0"/>
        <v>121580.45000000001</v>
      </c>
    </row>
    <row r="55" spans="1:33" ht="11.25" customHeight="1" x14ac:dyDescent="0.15">
      <c r="A55" s="16">
        <v>53</v>
      </c>
      <c r="B55" s="17" t="s">
        <v>512</v>
      </c>
      <c r="C55" s="17" t="s">
        <v>514</v>
      </c>
      <c r="D55" s="17" t="s">
        <v>499</v>
      </c>
      <c r="E55" s="17">
        <v>33000</v>
      </c>
      <c r="F55" s="17">
        <v>30800</v>
      </c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31">
        <v>6650</v>
      </c>
      <c r="R55" s="19"/>
      <c r="S55" s="17">
        <v>220</v>
      </c>
      <c r="T55" s="17">
        <v>1200</v>
      </c>
      <c r="U55" s="17">
        <v>4570</v>
      </c>
      <c r="V55" s="17">
        <v>2260</v>
      </c>
      <c r="W55" s="17">
        <v>2260</v>
      </c>
      <c r="X55" s="17">
        <v>2730</v>
      </c>
      <c r="Y55" s="17">
        <v>5079.8999999999996</v>
      </c>
      <c r="Z55" s="17">
        <v>2539.9499999999998</v>
      </c>
      <c r="AA55" s="17">
        <v>5079.8999999999996</v>
      </c>
      <c r="AB55" s="19"/>
      <c r="AC55" s="17">
        <v>500</v>
      </c>
      <c r="AD55" s="19"/>
      <c r="AE55" s="17">
        <v>53043.9</v>
      </c>
      <c r="AF55" s="19"/>
      <c r="AG55" s="18">
        <f t="shared" si="0"/>
        <v>149933.65</v>
      </c>
    </row>
    <row r="56" spans="1:33" ht="11.25" customHeight="1" x14ac:dyDescent="0.15">
      <c r="A56" s="17">
        <v>54</v>
      </c>
      <c r="B56" s="17" t="s">
        <v>512</v>
      </c>
      <c r="C56" s="17" t="s">
        <v>515</v>
      </c>
      <c r="D56" s="17" t="s">
        <v>499</v>
      </c>
      <c r="E56" s="17">
        <v>39600</v>
      </c>
      <c r="F56" s="17">
        <v>35200</v>
      </c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31">
        <v>7580</v>
      </c>
      <c r="R56" s="19"/>
      <c r="S56" s="17">
        <v>220</v>
      </c>
      <c r="T56" s="17">
        <v>1200</v>
      </c>
      <c r="U56" s="17">
        <v>5430</v>
      </c>
      <c r="V56" s="17">
        <v>2680</v>
      </c>
      <c r="W56" s="17">
        <v>2680</v>
      </c>
      <c r="X56" s="17">
        <v>3240</v>
      </c>
      <c r="Y56" s="17">
        <v>5079.8999999999996</v>
      </c>
      <c r="Z56" s="17">
        <v>2539.9499999999998</v>
      </c>
      <c r="AA56" s="17">
        <v>5079.8999999999996</v>
      </c>
      <c r="AB56" s="19"/>
      <c r="AC56" s="17">
        <v>500</v>
      </c>
      <c r="AD56" s="19"/>
      <c r="AE56" s="17">
        <v>68957.070000000007</v>
      </c>
      <c r="AF56" s="19"/>
      <c r="AG56" s="18">
        <f t="shared" si="0"/>
        <v>179986.82</v>
      </c>
    </row>
    <row r="57" spans="1:33" ht="11.25" customHeight="1" x14ac:dyDescent="0.15">
      <c r="A57" s="16">
        <v>55</v>
      </c>
      <c r="B57" s="17" t="s">
        <v>512</v>
      </c>
      <c r="C57" s="17" t="s">
        <v>516</v>
      </c>
      <c r="D57" s="17" t="s">
        <v>499</v>
      </c>
      <c r="E57" s="17">
        <v>44000</v>
      </c>
      <c r="F57" s="17">
        <v>39600</v>
      </c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31">
        <v>8150</v>
      </c>
      <c r="R57" s="19"/>
      <c r="S57" s="17">
        <v>220</v>
      </c>
      <c r="T57" s="17">
        <v>1200</v>
      </c>
      <c r="U57" s="17">
        <v>6290</v>
      </c>
      <c r="V57" s="17">
        <v>3100</v>
      </c>
      <c r="W57" s="17">
        <v>3100</v>
      </c>
      <c r="X57" s="17">
        <v>3750</v>
      </c>
      <c r="Y57" s="17">
        <v>5079.8999999999996</v>
      </c>
      <c r="Z57" s="17">
        <v>2539.9499999999998</v>
      </c>
      <c r="AA57" s="17">
        <v>5079.8999999999996</v>
      </c>
      <c r="AB57" s="19"/>
      <c r="AC57" s="17">
        <v>500</v>
      </c>
      <c r="AD57" s="19"/>
      <c r="AE57" s="17">
        <v>84870.24</v>
      </c>
      <c r="AF57" s="19"/>
      <c r="AG57" s="18">
        <f t="shared" si="0"/>
        <v>207479.99</v>
      </c>
    </row>
    <row r="58" spans="1:33" ht="11.25" customHeight="1" x14ac:dyDescent="0.15">
      <c r="A58" s="17">
        <v>56</v>
      </c>
      <c r="B58" s="17" t="s">
        <v>517</v>
      </c>
      <c r="C58" s="155" t="s">
        <v>518</v>
      </c>
      <c r="D58" s="155"/>
      <c r="E58" s="155"/>
      <c r="F58" s="155"/>
      <c r="G58" s="155" t="s">
        <v>519</v>
      </c>
      <c r="H58" s="155"/>
      <c r="I58" s="155"/>
      <c r="J58" s="155"/>
      <c r="K58" s="25">
        <v>215</v>
      </c>
      <c r="L58" s="156" t="s">
        <v>520</v>
      </c>
      <c r="M58" s="157"/>
      <c r="N58" s="30">
        <v>385</v>
      </c>
      <c r="O58" s="155" t="s">
        <v>521</v>
      </c>
      <c r="P58" s="155"/>
      <c r="Q58" s="25">
        <v>900</v>
      </c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8">
        <f t="shared" si="0"/>
        <v>1500</v>
      </c>
    </row>
    <row r="59" spans="1:33" ht="11.25" customHeight="1" x14ac:dyDescent="0.15">
      <c r="A59" s="26"/>
      <c r="B59" s="27" t="s">
        <v>522</v>
      </c>
      <c r="C59" s="19"/>
      <c r="D59" s="28" t="s">
        <v>523</v>
      </c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123" t="s">
        <v>47</v>
      </c>
      <c r="AF59" s="123"/>
      <c r="AG59" s="32">
        <f>SUM(AG3:AG58)</f>
        <v>6525850.1544640008</v>
      </c>
    </row>
  </sheetData>
  <mergeCells count="6">
    <mergeCell ref="AE59:AF59"/>
    <mergeCell ref="A1:AG1"/>
    <mergeCell ref="C58:F58"/>
    <mergeCell ref="G58:J58"/>
    <mergeCell ref="L58:M58"/>
    <mergeCell ref="O58:P58"/>
  </mergeCells>
  <phoneticPr fontId="33" type="noConversion"/>
  <pageMargins left="0.118110236220472" right="0.118110236220472" top="0.15748031496063" bottom="0.15748031496063" header="0.31496062992126" footer="0.31496062992126"/>
  <pageSetup paperSize="9" scale="78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8"/>
  <sheetViews>
    <sheetView topLeftCell="A5" zoomScale="130" zoomScaleNormal="130" workbookViewId="0">
      <selection activeCell="A3" sqref="A3:J18"/>
    </sheetView>
  </sheetViews>
  <sheetFormatPr defaultColWidth="9" defaultRowHeight="13.5" x14ac:dyDescent="0.15"/>
  <cols>
    <col min="1" max="1" width="5.875" customWidth="1"/>
    <col min="2" max="2" width="3.5" customWidth="1"/>
    <col min="3" max="3" width="26.875" customWidth="1"/>
    <col min="4" max="4" width="3.875" customWidth="1"/>
    <col min="5" max="5" width="9" bestFit="1" customWidth="1"/>
    <col min="6" max="6" width="4.875" customWidth="1"/>
    <col min="7" max="8" width="5.75" customWidth="1"/>
    <col min="9" max="9" width="5.25" customWidth="1"/>
    <col min="10" max="10" width="7.125" customWidth="1"/>
  </cols>
  <sheetData>
    <row r="3" spans="1:10" ht="38.25" customHeight="1" x14ac:dyDescent="0.25">
      <c r="A3" s="158" t="s">
        <v>524</v>
      </c>
      <c r="B3" s="158"/>
      <c r="C3" s="158"/>
      <c r="D3" s="158"/>
      <c r="E3" s="158"/>
      <c r="F3" s="158"/>
      <c r="G3" s="158"/>
      <c r="H3" s="158"/>
      <c r="I3" s="158"/>
      <c r="J3" s="158"/>
    </row>
    <row r="4" spans="1:10" ht="39" customHeight="1" x14ac:dyDescent="0.15">
      <c r="A4" s="101" t="s">
        <v>599</v>
      </c>
      <c r="B4" s="100" t="s">
        <v>598</v>
      </c>
      <c r="C4" s="100" t="s">
        <v>597</v>
      </c>
      <c r="D4" s="100" t="s">
        <v>590</v>
      </c>
      <c r="E4" s="100" t="s">
        <v>591</v>
      </c>
      <c r="F4" s="100" t="s">
        <v>592</v>
      </c>
      <c r="G4" s="100" t="s">
        <v>593</v>
      </c>
      <c r="H4" s="100" t="s">
        <v>594</v>
      </c>
      <c r="I4" s="100" t="s">
        <v>595</v>
      </c>
      <c r="J4" s="100" t="s">
        <v>596</v>
      </c>
    </row>
    <row r="5" spans="1:10" ht="26.25" customHeight="1" x14ac:dyDescent="0.15">
      <c r="A5" s="161" t="s">
        <v>600</v>
      </c>
      <c r="B5" s="100">
        <v>1</v>
      </c>
      <c r="C5" s="102" t="s">
        <v>525</v>
      </c>
      <c r="D5" s="103">
        <v>0.1</v>
      </c>
      <c r="E5" s="104">
        <v>630501</v>
      </c>
      <c r="F5" s="105">
        <v>8</v>
      </c>
      <c r="G5" s="106"/>
      <c r="H5" s="106"/>
      <c r="I5" s="106"/>
      <c r="J5" s="106"/>
    </row>
    <row r="6" spans="1:10" ht="26.25" customHeight="1" x14ac:dyDescent="0.15">
      <c r="A6" s="162"/>
      <c r="B6" s="100">
        <v>2</v>
      </c>
      <c r="C6" s="102" t="s">
        <v>526</v>
      </c>
      <c r="D6" s="103">
        <v>0.02</v>
      </c>
      <c r="E6" s="104">
        <v>1000141</v>
      </c>
      <c r="F6" s="108">
        <v>1.6</v>
      </c>
      <c r="G6" s="106"/>
      <c r="H6" s="106"/>
      <c r="I6" s="106"/>
      <c r="J6" s="106"/>
    </row>
    <row r="7" spans="1:10" ht="26.25" customHeight="1" x14ac:dyDescent="0.15">
      <c r="A7" s="162"/>
      <c r="B7" s="100">
        <v>3</v>
      </c>
      <c r="C7" s="102" t="s">
        <v>527</v>
      </c>
      <c r="D7" s="103">
        <v>0.05</v>
      </c>
      <c r="E7" s="104">
        <v>788710</v>
      </c>
      <c r="F7" s="105">
        <v>4</v>
      </c>
      <c r="G7" s="106"/>
      <c r="H7" s="106"/>
      <c r="I7" s="106"/>
      <c r="J7" s="106"/>
    </row>
    <row r="8" spans="1:10" ht="26.25" customHeight="1" x14ac:dyDescent="0.15">
      <c r="A8" s="162"/>
      <c r="B8" s="100">
        <v>4</v>
      </c>
      <c r="C8" s="102" t="s">
        <v>528</v>
      </c>
      <c r="D8" s="103">
        <v>0.1</v>
      </c>
      <c r="E8" s="104">
        <v>897510</v>
      </c>
      <c r="F8" s="105">
        <v>8</v>
      </c>
      <c r="G8" s="106"/>
      <c r="H8" s="106"/>
      <c r="I8" s="106"/>
      <c r="J8" s="106"/>
    </row>
    <row r="9" spans="1:10" ht="26.25" customHeight="1" x14ac:dyDescent="0.15">
      <c r="A9" s="162"/>
      <c r="B9" s="100">
        <v>5</v>
      </c>
      <c r="C9" s="102" t="s">
        <v>529</v>
      </c>
      <c r="D9" s="103">
        <v>0.1</v>
      </c>
      <c r="E9" s="104">
        <v>811030</v>
      </c>
      <c r="F9" s="105">
        <v>8</v>
      </c>
      <c r="G9" s="106"/>
      <c r="H9" s="106"/>
      <c r="I9" s="106"/>
      <c r="J9" s="106"/>
    </row>
    <row r="10" spans="1:10" ht="26.25" customHeight="1" x14ac:dyDescent="0.15">
      <c r="A10" s="162"/>
      <c r="B10" s="100">
        <v>6</v>
      </c>
      <c r="C10" s="102" t="s">
        <v>530</v>
      </c>
      <c r="D10" s="103">
        <v>0.05</v>
      </c>
      <c r="E10" s="104">
        <v>320198</v>
      </c>
      <c r="F10" s="105">
        <v>4</v>
      </c>
      <c r="G10" s="106"/>
      <c r="H10" s="106"/>
      <c r="I10" s="106"/>
      <c r="J10" s="106"/>
    </row>
    <row r="11" spans="1:10" ht="26.25" customHeight="1" x14ac:dyDescent="0.15">
      <c r="A11" s="162"/>
      <c r="B11" s="100">
        <v>7</v>
      </c>
      <c r="C11" s="102" t="s">
        <v>531</v>
      </c>
      <c r="D11" s="103">
        <v>0.05</v>
      </c>
      <c r="E11" s="104">
        <v>163260</v>
      </c>
      <c r="F11" s="105">
        <v>4</v>
      </c>
      <c r="G11" s="106"/>
      <c r="H11" s="106"/>
      <c r="I11" s="106"/>
      <c r="J11" s="106"/>
    </row>
    <row r="12" spans="1:10" ht="26.25" customHeight="1" x14ac:dyDescent="0.15">
      <c r="A12" s="162"/>
      <c r="B12" s="100">
        <v>8</v>
      </c>
      <c r="C12" s="102" t="s">
        <v>532</v>
      </c>
      <c r="D12" s="103">
        <v>0.05</v>
      </c>
      <c r="E12" s="104">
        <v>294850</v>
      </c>
      <c r="F12" s="105">
        <v>4</v>
      </c>
      <c r="G12" s="106"/>
      <c r="H12" s="106"/>
      <c r="I12" s="106"/>
      <c r="J12" s="106"/>
    </row>
    <row r="13" spans="1:10" ht="26.25" customHeight="1" x14ac:dyDescent="0.15">
      <c r="A13" s="162"/>
      <c r="B13" s="100">
        <v>9</v>
      </c>
      <c r="C13" s="102" t="s">
        <v>533</v>
      </c>
      <c r="D13" s="103">
        <v>0.05</v>
      </c>
      <c r="E13" s="104">
        <v>1151890</v>
      </c>
      <c r="F13" s="105">
        <v>4</v>
      </c>
      <c r="G13" s="106"/>
      <c r="H13" s="106"/>
      <c r="I13" s="106"/>
      <c r="J13" s="106"/>
    </row>
    <row r="14" spans="1:10" ht="26.25" customHeight="1" x14ac:dyDescent="0.15">
      <c r="A14" s="162"/>
      <c r="B14" s="100">
        <v>10</v>
      </c>
      <c r="C14" s="102" t="s">
        <v>534</v>
      </c>
      <c r="D14" s="103">
        <v>0.13</v>
      </c>
      <c r="E14" s="104">
        <v>4433869</v>
      </c>
      <c r="F14" s="108">
        <v>10.4</v>
      </c>
      <c r="G14" s="106"/>
      <c r="H14" s="106"/>
      <c r="I14" s="106"/>
      <c r="J14" s="106"/>
    </row>
    <row r="15" spans="1:10" ht="26.25" customHeight="1" x14ac:dyDescent="0.15">
      <c r="A15" s="162"/>
      <c r="B15" s="100">
        <v>11</v>
      </c>
      <c r="C15" s="102" t="s">
        <v>535</v>
      </c>
      <c r="D15" s="103">
        <v>0.1</v>
      </c>
      <c r="E15" s="104">
        <v>1065720</v>
      </c>
      <c r="F15" s="105">
        <v>8</v>
      </c>
      <c r="G15" s="106"/>
      <c r="H15" s="106"/>
      <c r="I15" s="106"/>
      <c r="J15" s="106"/>
    </row>
    <row r="16" spans="1:10" ht="26.25" customHeight="1" x14ac:dyDescent="0.15">
      <c r="A16" s="109" t="s">
        <v>601</v>
      </c>
      <c r="B16" s="100">
        <v>12</v>
      </c>
      <c r="C16" s="102" t="s">
        <v>536</v>
      </c>
      <c r="D16" s="103">
        <v>0.2</v>
      </c>
      <c r="E16" s="104">
        <v>6510915</v>
      </c>
      <c r="F16" s="105">
        <v>16</v>
      </c>
      <c r="G16" s="106"/>
      <c r="H16" s="106"/>
      <c r="I16" s="106"/>
      <c r="J16" s="106"/>
    </row>
    <row r="17" spans="1:10" ht="30.75" customHeight="1" x14ac:dyDescent="0.15">
      <c r="A17" s="163" t="s">
        <v>537</v>
      </c>
      <c r="B17" s="163"/>
      <c r="C17" s="163"/>
      <c r="D17" s="107">
        <v>1</v>
      </c>
      <c r="E17" s="110">
        <v>18068594</v>
      </c>
      <c r="F17" s="101">
        <v>80</v>
      </c>
      <c r="G17" s="111"/>
      <c r="H17" s="106"/>
      <c r="I17" s="106"/>
      <c r="J17" s="106"/>
    </row>
    <row r="18" spans="1:10" ht="51" customHeight="1" x14ac:dyDescent="0.15">
      <c r="A18" s="159" t="s">
        <v>602</v>
      </c>
      <c r="B18" s="160"/>
      <c r="C18" s="160"/>
      <c r="D18" s="160"/>
      <c r="E18" s="160"/>
      <c r="F18" s="160"/>
      <c r="G18" s="160"/>
      <c r="H18" s="160"/>
      <c r="I18" s="160"/>
      <c r="J18" s="160"/>
    </row>
  </sheetData>
  <mergeCells count="4">
    <mergeCell ref="A3:J3"/>
    <mergeCell ref="A18:J18"/>
    <mergeCell ref="A5:A15"/>
    <mergeCell ref="A17:C17"/>
  </mergeCells>
  <phoneticPr fontId="33" type="noConversion"/>
  <pageMargins left="0.90551181102362199" right="0.70866141732283505" top="0.94488188976377996" bottom="0.74803149606299202" header="0.31496062992126" footer="0.31496062992126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62"/>
  <sheetViews>
    <sheetView workbookViewId="0">
      <selection activeCell="B17" sqref="B17"/>
    </sheetView>
  </sheetViews>
  <sheetFormatPr defaultColWidth="9" defaultRowHeight="13.5" x14ac:dyDescent="0.15"/>
  <cols>
    <col min="1" max="1" width="2.5" style="1" customWidth="1"/>
    <col min="2" max="2" width="10.5" style="1" customWidth="1"/>
    <col min="3" max="3" width="9.75" style="1" customWidth="1"/>
    <col min="4" max="4" width="9.25" style="1" customWidth="1"/>
    <col min="5" max="5" width="5.875" style="1" customWidth="1"/>
    <col min="6" max="6" width="6.125" style="1" customWidth="1"/>
    <col min="7" max="7" width="5.875" style="1" customWidth="1"/>
    <col min="8" max="8" width="6.25" style="1" customWidth="1"/>
    <col min="9" max="9" width="5.75" style="1" customWidth="1"/>
    <col min="10" max="10" width="6.25" style="1" customWidth="1"/>
    <col min="11" max="11" width="6.375" style="1" customWidth="1"/>
    <col min="12" max="12" width="6" style="1" customWidth="1"/>
    <col min="13" max="17" width="5.25" style="1" customWidth="1"/>
    <col min="18" max="18" width="4.625" style="1" customWidth="1"/>
    <col min="19" max="19" width="4.5" style="1" customWidth="1"/>
    <col min="20" max="22" width="5.25" style="1" customWidth="1"/>
    <col min="23" max="23" width="5.75" style="1" customWidth="1"/>
    <col min="24" max="26" width="5.25" style="1" customWidth="1"/>
    <col min="27" max="28" width="4.5" style="1" customWidth="1"/>
    <col min="29" max="32" width="5.25" style="1" customWidth="1"/>
    <col min="33" max="33" width="5.625" style="1" customWidth="1"/>
    <col min="34" max="35" width="5.25" style="1" customWidth="1"/>
    <col min="36" max="36" width="6.625" style="2" customWidth="1"/>
    <col min="37" max="16384" width="9" style="1"/>
  </cols>
  <sheetData>
    <row r="1" spans="1:36" ht="25.5" customHeight="1" x14ac:dyDescent="0.15">
      <c r="A1" s="164" t="s">
        <v>457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</row>
    <row r="2" spans="1:36" ht="23.25" customHeight="1" x14ac:dyDescent="0.15">
      <c r="A2" s="114" t="s">
        <v>458</v>
      </c>
      <c r="B2" s="114" t="s">
        <v>459</v>
      </c>
      <c r="C2" s="114" t="s">
        <v>538</v>
      </c>
      <c r="D2" s="114" t="s">
        <v>461</v>
      </c>
      <c r="E2" s="114" t="s">
        <v>539</v>
      </c>
      <c r="F2" s="114" t="s">
        <v>540</v>
      </c>
      <c r="G2" s="114" t="s">
        <v>541</v>
      </c>
      <c r="H2" s="114" t="s">
        <v>542</v>
      </c>
      <c r="I2" s="114" t="s">
        <v>543</v>
      </c>
      <c r="J2" s="114" t="s">
        <v>544</v>
      </c>
      <c r="K2" s="114" t="s">
        <v>545</v>
      </c>
      <c r="L2" s="114" t="s">
        <v>546</v>
      </c>
      <c r="M2" s="114" t="s">
        <v>547</v>
      </c>
      <c r="N2" s="114" t="s">
        <v>548</v>
      </c>
      <c r="O2" s="114" t="s">
        <v>549</v>
      </c>
      <c r="P2" s="114" t="s">
        <v>550</v>
      </c>
      <c r="Q2" s="114" t="s">
        <v>551</v>
      </c>
      <c r="R2" s="114" t="s">
        <v>552</v>
      </c>
      <c r="S2" s="114" t="s">
        <v>553</v>
      </c>
      <c r="T2" s="114" t="s">
        <v>554</v>
      </c>
      <c r="U2" s="114" t="s">
        <v>555</v>
      </c>
      <c r="V2" s="114" t="s">
        <v>556</v>
      </c>
      <c r="W2" s="114" t="s">
        <v>557</v>
      </c>
      <c r="X2" s="114" t="s">
        <v>558</v>
      </c>
      <c r="Y2" s="114" t="s">
        <v>559</v>
      </c>
      <c r="Z2" s="114" t="s">
        <v>560</v>
      </c>
      <c r="AA2" s="114" t="s">
        <v>561</v>
      </c>
      <c r="AB2" s="114" t="s">
        <v>562</v>
      </c>
      <c r="AC2" s="114" t="s">
        <v>563</v>
      </c>
      <c r="AD2" s="114" t="s">
        <v>564</v>
      </c>
      <c r="AE2" s="114" t="s">
        <v>565</v>
      </c>
      <c r="AF2" s="114" t="s">
        <v>566</v>
      </c>
      <c r="AG2" s="165" t="s">
        <v>567</v>
      </c>
      <c r="AH2" s="166"/>
      <c r="AI2" s="167"/>
      <c r="AJ2" s="9"/>
    </row>
    <row r="3" spans="1:36" s="2" customFormat="1" ht="23.25" customHeight="1" x14ac:dyDescent="0.15">
      <c r="A3" s="118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0" t="s">
        <v>568</v>
      </c>
      <c r="AH3" s="10" t="s">
        <v>569</v>
      </c>
      <c r="AI3" s="10" t="s">
        <v>570</v>
      </c>
      <c r="AJ3" s="4" t="s">
        <v>4</v>
      </c>
    </row>
    <row r="4" spans="1:36" s="2" customFormat="1" ht="19.5" customHeight="1" x14ac:dyDescent="0.15">
      <c r="A4" s="3">
        <v>1</v>
      </c>
      <c r="B4" s="5" t="s">
        <v>490</v>
      </c>
      <c r="C4" s="5" t="s">
        <v>571</v>
      </c>
      <c r="D4" s="5" t="s">
        <v>492</v>
      </c>
      <c r="E4" s="4"/>
      <c r="F4" s="4"/>
      <c r="G4" s="6"/>
      <c r="H4" s="5"/>
      <c r="I4" s="5"/>
      <c r="J4" s="5"/>
      <c r="K4" s="6"/>
      <c r="L4" s="5"/>
      <c r="M4" s="5"/>
      <c r="N4" s="5"/>
      <c r="O4" s="6"/>
      <c r="P4" s="5"/>
      <c r="Q4" s="6"/>
      <c r="R4" s="6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6"/>
      <c r="AE4" s="5"/>
      <c r="AF4" s="5"/>
      <c r="AG4" s="6"/>
      <c r="AH4" s="6"/>
      <c r="AI4" s="6"/>
      <c r="AJ4" s="4"/>
    </row>
    <row r="5" spans="1:36" s="2" customFormat="1" ht="19.5" customHeight="1" x14ac:dyDescent="0.15">
      <c r="A5" s="5">
        <v>2</v>
      </c>
      <c r="B5" s="5" t="s">
        <v>490</v>
      </c>
      <c r="C5" s="5" t="s">
        <v>572</v>
      </c>
      <c r="D5" s="5" t="s">
        <v>492</v>
      </c>
      <c r="E5" s="5"/>
      <c r="F5" s="5"/>
      <c r="G5" s="6"/>
      <c r="H5" s="5"/>
      <c r="I5" s="5"/>
      <c r="J5" s="5"/>
      <c r="K5" s="6"/>
      <c r="L5" s="5"/>
      <c r="M5" s="5"/>
      <c r="N5" s="5"/>
      <c r="O5" s="6"/>
      <c r="P5" s="5"/>
      <c r="Q5" s="6"/>
      <c r="R5" s="6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6"/>
      <c r="AE5" s="5"/>
      <c r="AF5" s="5"/>
      <c r="AG5" s="6"/>
      <c r="AH5" s="6"/>
      <c r="AI5" s="6"/>
      <c r="AJ5" s="5"/>
    </row>
    <row r="6" spans="1:36" s="2" customFormat="1" ht="18" customHeight="1" x14ac:dyDescent="0.15">
      <c r="A6" s="3">
        <v>3</v>
      </c>
      <c r="B6" s="5" t="s">
        <v>490</v>
      </c>
      <c r="C6" s="5" t="s">
        <v>145</v>
      </c>
      <c r="D6" s="5" t="s">
        <v>492</v>
      </c>
      <c r="E6" s="5"/>
      <c r="F6" s="5"/>
      <c r="G6" s="6"/>
      <c r="H6" s="5"/>
      <c r="I6" s="5"/>
      <c r="J6" s="5"/>
      <c r="K6" s="6"/>
      <c r="L6" s="5"/>
      <c r="M6" s="5"/>
      <c r="N6" s="5"/>
      <c r="O6" s="6"/>
      <c r="P6" s="5"/>
      <c r="Q6" s="6"/>
      <c r="R6" s="6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6"/>
      <c r="AE6" s="5"/>
      <c r="AF6" s="5"/>
      <c r="AG6" s="6"/>
      <c r="AH6" s="6"/>
      <c r="AI6" s="6"/>
      <c r="AJ6" s="5"/>
    </row>
    <row r="7" spans="1:36" s="2" customFormat="1" ht="18" customHeight="1" x14ac:dyDescent="0.15">
      <c r="A7" s="5">
        <v>4</v>
      </c>
      <c r="B7" s="5" t="s">
        <v>490</v>
      </c>
      <c r="C7" s="5" t="s">
        <v>573</v>
      </c>
      <c r="D7" s="5" t="s">
        <v>492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6"/>
      <c r="R7" s="6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6"/>
      <c r="AE7" s="5"/>
      <c r="AF7" s="5"/>
      <c r="AG7" s="6"/>
      <c r="AH7" s="6"/>
      <c r="AI7" s="6"/>
      <c r="AJ7" s="5"/>
    </row>
    <row r="8" spans="1:36" s="2" customFormat="1" ht="18" customHeight="1" x14ac:dyDescent="0.15">
      <c r="A8" s="3">
        <v>5</v>
      </c>
      <c r="B8" s="5" t="s">
        <v>490</v>
      </c>
      <c r="C8" s="5" t="s">
        <v>198</v>
      </c>
      <c r="D8" s="5" t="s">
        <v>492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"/>
      <c r="R8" s="6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6"/>
      <c r="AE8" s="5"/>
      <c r="AF8" s="5"/>
      <c r="AG8" s="6"/>
      <c r="AH8" s="6"/>
      <c r="AI8" s="6"/>
      <c r="AJ8" s="5"/>
    </row>
    <row r="9" spans="1:36" s="2" customFormat="1" ht="18" customHeight="1" x14ac:dyDescent="0.15">
      <c r="A9" s="5">
        <v>6</v>
      </c>
      <c r="B9" s="5" t="s">
        <v>490</v>
      </c>
      <c r="C9" s="5" t="s">
        <v>574</v>
      </c>
      <c r="D9" s="5" t="s">
        <v>492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6"/>
      <c r="R9" s="6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6"/>
      <c r="AE9" s="5"/>
      <c r="AF9" s="5"/>
      <c r="AG9" s="6"/>
      <c r="AH9" s="6"/>
      <c r="AI9" s="6"/>
      <c r="AJ9" s="5"/>
    </row>
    <row r="10" spans="1:36" s="2" customFormat="1" ht="18" customHeight="1" x14ac:dyDescent="0.15">
      <c r="A10" s="3">
        <v>7</v>
      </c>
      <c r="B10" s="5" t="s">
        <v>490</v>
      </c>
      <c r="C10" s="5" t="s">
        <v>149</v>
      </c>
      <c r="D10" s="5" t="s">
        <v>492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6"/>
      <c r="R10" s="6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6"/>
      <c r="AE10" s="5"/>
      <c r="AF10" s="5"/>
      <c r="AG10" s="6"/>
      <c r="AH10" s="6"/>
      <c r="AI10" s="6"/>
      <c r="AJ10" s="5"/>
    </row>
    <row r="11" spans="1:36" s="2" customFormat="1" ht="18" customHeight="1" x14ac:dyDescent="0.15">
      <c r="A11" s="5">
        <v>8</v>
      </c>
      <c r="B11" s="5" t="s">
        <v>490</v>
      </c>
      <c r="C11" s="5" t="s">
        <v>575</v>
      </c>
      <c r="D11" s="5" t="s">
        <v>492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6"/>
      <c r="R11" s="6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6"/>
      <c r="AE11" s="5"/>
      <c r="AF11" s="5"/>
      <c r="AG11" s="6"/>
      <c r="AH11" s="6"/>
      <c r="AI11" s="6"/>
      <c r="AJ11" s="5"/>
    </row>
    <row r="12" spans="1:36" s="2" customFormat="1" ht="18" customHeight="1" x14ac:dyDescent="0.15">
      <c r="A12" s="3">
        <v>9</v>
      </c>
      <c r="B12" s="5" t="s">
        <v>490</v>
      </c>
      <c r="C12" s="5" t="s">
        <v>159</v>
      </c>
      <c r="D12" s="5" t="s">
        <v>492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6"/>
      <c r="R12" s="6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6"/>
      <c r="AE12" s="5"/>
      <c r="AF12" s="5"/>
      <c r="AG12" s="6"/>
      <c r="AH12" s="6"/>
      <c r="AI12" s="6"/>
      <c r="AJ12" s="5"/>
    </row>
    <row r="13" spans="1:36" s="2" customFormat="1" ht="18" customHeight="1" x14ac:dyDescent="0.15">
      <c r="A13" s="5">
        <v>10</v>
      </c>
      <c r="B13" s="5" t="s">
        <v>490</v>
      </c>
      <c r="C13" s="5" t="s">
        <v>576</v>
      </c>
      <c r="D13" s="5" t="s">
        <v>492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6"/>
      <c r="R13" s="6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6"/>
      <c r="AE13" s="5"/>
      <c r="AF13" s="5"/>
      <c r="AG13" s="6"/>
      <c r="AH13" s="6"/>
      <c r="AI13" s="6"/>
      <c r="AJ13" s="5"/>
    </row>
    <row r="14" spans="1:36" s="2" customFormat="1" ht="18" customHeight="1" x14ac:dyDescent="0.15">
      <c r="A14" s="3">
        <v>11</v>
      </c>
      <c r="B14" s="5" t="s">
        <v>490</v>
      </c>
      <c r="C14" s="5" t="s">
        <v>242</v>
      </c>
      <c r="D14" s="5" t="s">
        <v>492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6"/>
      <c r="R14" s="6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6"/>
      <c r="AE14" s="5"/>
      <c r="AF14" s="5"/>
      <c r="AG14" s="6"/>
      <c r="AH14" s="6"/>
      <c r="AI14" s="6"/>
      <c r="AJ14" s="5"/>
    </row>
    <row r="15" spans="1:36" s="2" customFormat="1" ht="18" customHeight="1" x14ac:dyDescent="0.15">
      <c r="A15" s="5">
        <v>12</v>
      </c>
      <c r="B15" s="5" t="s">
        <v>490</v>
      </c>
      <c r="C15" s="5" t="s">
        <v>577</v>
      </c>
      <c r="D15" s="5" t="s">
        <v>492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6"/>
      <c r="R15" s="6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6"/>
      <c r="AE15" s="5"/>
      <c r="AF15" s="5"/>
      <c r="AG15" s="6"/>
      <c r="AH15" s="6"/>
      <c r="AI15" s="6"/>
      <c r="AJ15" s="5"/>
    </row>
    <row r="16" spans="1:36" s="2" customFormat="1" ht="18" customHeight="1" x14ac:dyDescent="0.15">
      <c r="A16" s="3">
        <v>13</v>
      </c>
      <c r="B16" s="5" t="s">
        <v>490</v>
      </c>
      <c r="C16" s="5" t="s">
        <v>496</v>
      </c>
      <c r="D16" s="5" t="s">
        <v>492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6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6"/>
      <c r="AE16" s="5"/>
      <c r="AF16" s="5"/>
      <c r="AG16" s="6"/>
      <c r="AH16" s="6"/>
      <c r="AI16" s="6"/>
      <c r="AJ16" s="5"/>
    </row>
    <row r="17" spans="1:38" s="2" customFormat="1" ht="18" customHeight="1" x14ac:dyDescent="0.15">
      <c r="A17" s="5">
        <v>14</v>
      </c>
      <c r="B17" s="5" t="s">
        <v>497</v>
      </c>
      <c r="C17" s="5" t="s">
        <v>578</v>
      </c>
      <c r="D17" s="5" t="s">
        <v>499</v>
      </c>
      <c r="E17" s="5"/>
      <c r="F17" s="5"/>
      <c r="G17" s="6"/>
      <c r="H17" s="5"/>
      <c r="I17" s="5"/>
      <c r="J17" s="5"/>
      <c r="K17" s="6"/>
      <c r="L17" s="5"/>
      <c r="M17" s="5"/>
      <c r="N17" s="5"/>
      <c r="O17" s="6"/>
      <c r="P17" s="5"/>
      <c r="Q17" s="5"/>
      <c r="R17" s="6"/>
      <c r="S17" s="5"/>
      <c r="T17" s="5"/>
      <c r="U17" s="5"/>
      <c r="V17" s="5"/>
      <c r="W17" s="5"/>
      <c r="X17" s="5"/>
      <c r="Y17" s="5"/>
      <c r="Z17" s="5"/>
      <c r="AA17" s="5"/>
      <c r="AB17" s="6"/>
      <c r="AC17" s="5"/>
      <c r="AD17" s="6"/>
      <c r="AE17" s="5"/>
      <c r="AF17" s="5"/>
      <c r="AG17" s="6"/>
      <c r="AH17" s="6"/>
      <c r="AI17" s="6"/>
      <c r="AJ17" s="5"/>
    </row>
    <row r="18" spans="1:38" s="2" customFormat="1" ht="18" customHeight="1" x14ac:dyDescent="0.15">
      <c r="A18" s="3">
        <v>15</v>
      </c>
      <c r="B18" s="5" t="s">
        <v>497</v>
      </c>
      <c r="C18" s="5" t="s">
        <v>579</v>
      </c>
      <c r="D18" s="5" t="s">
        <v>499</v>
      </c>
      <c r="E18" s="5"/>
      <c r="F18" s="5"/>
      <c r="G18" s="6"/>
      <c r="H18" s="5"/>
      <c r="I18" s="5"/>
      <c r="J18" s="5"/>
      <c r="K18" s="6"/>
      <c r="L18" s="5"/>
      <c r="M18" s="5"/>
      <c r="N18" s="5"/>
      <c r="O18" s="6"/>
      <c r="P18" s="5"/>
      <c r="Q18" s="5"/>
      <c r="R18" s="6"/>
      <c r="S18" s="5"/>
      <c r="T18" s="5"/>
      <c r="U18" s="5"/>
      <c r="V18" s="5"/>
      <c r="W18" s="5"/>
      <c r="X18" s="5"/>
      <c r="Y18" s="5"/>
      <c r="Z18" s="5"/>
      <c r="AA18" s="5"/>
      <c r="AB18" s="6"/>
      <c r="AC18" s="5"/>
      <c r="AD18" s="6"/>
      <c r="AE18" s="5"/>
      <c r="AF18" s="5"/>
      <c r="AG18" s="6"/>
      <c r="AH18" s="6"/>
      <c r="AI18" s="6"/>
      <c r="AJ18" s="5"/>
    </row>
    <row r="19" spans="1:38" s="2" customFormat="1" ht="18" customHeight="1" x14ac:dyDescent="0.15">
      <c r="A19" s="5">
        <v>16</v>
      </c>
      <c r="B19" s="5" t="s">
        <v>497</v>
      </c>
      <c r="C19" s="5" t="s">
        <v>580</v>
      </c>
      <c r="D19" s="5" t="s">
        <v>499</v>
      </c>
      <c r="E19" s="5"/>
      <c r="F19" s="5"/>
      <c r="G19" s="6"/>
      <c r="H19" s="5"/>
      <c r="I19" s="5"/>
      <c r="J19" s="5"/>
      <c r="K19" s="6"/>
      <c r="L19" s="5"/>
      <c r="M19" s="5"/>
      <c r="N19" s="5"/>
      <c r="O19" s="6"/>
      <c r="P19" s="5"/>
      <c r="Q19" s="5"/>
      <c r="R19" s="6"/>
      <c r="S19" s="5"/>
      <c r="T19" s="5"/>
      <c r="U19" s="5"/>
      <c r="V19" s="5"/>
      <c r="W19" s="5"/>
      <c r="X19" s="5"/>
      <c r="Y19" s="5"/>
      <c r="Z19" s="5"/>
      <c r="AA19" s="5"/>
      <c r="AB19" s="6"/>
      <c r="AC19" s="5"/>
      <c r="AD19" s="6"/>
      <c r="AE19" s="5"/>
      <c r="AF19" s="5"/>
      <c r="AG19" s="6"/>
      <c r="AH19" s="6"/>
      <c r="AI19" s="6"/>
      <c r="AJ19" s="5"/>
    </row>
    <row r="20" spans="1:38" s="2" customFormat="1" ht="18" customHeight="1" x14ac:dyDescent="0.15">
      <c r="A20" s="3">
        <v>17</v>
      </c>
      <c r="B20" s="5" t="s">
        <v>497</v>
      </c>
      <c r="C20" s="5" t="s">
        <v>581</v>
      </c>
      <c r="D20" s="5" t="s">
        <v>499</v>
      </c>
      <c r="E20" s="5"/>
      <c r="F20" s="5"/>
      <c r="G20" s="6"/>
      <c r="H20" s="5"/>
      <c r="I20" s="5"/>
      <c r="J20" s="5"/>
      <c r="K20" s="6"/>
      <c r="L20" s="5"/>
      <c r="M20" s="5"/>
      <c r="N20" s="5"/>
      <c r="O20" s="6"/>
      <c r="P20" s="5"/>
      <c r="Q20" s="5"/>
      <c r="R20" s="6"/>
      <c r="S20" s="5"/>
      <c r="T20" s="5"/>
      <c r="U20" s="5"/>
      <c r="V20" s="5"/>
      <c r="W20" s="5"/>
      <c r="X20" s="5"/>
      <c r="Y20" s="5"/>
      <c r="Z20" s="5"/>
      <c r="AA20" s="5"/>
      <c r="AB20" s="6"/>
      <c r="AC20" s="5"/>
      <c r="AD20" s="6"/>
      <c r="AE20" s="5"/>
      <c r="AF20" s="5"/>
      <c r="AG20" s="6"/>
      <c r="AH20" s="6"/>
      <c r="AI20" s="6"/>
      <c r="AJ20" s="5"/>
    </row>
    <row r="21" spans="1:38" s="2" customFormat="1" ht="18" customHeight="1" x14ac:dyDescent="0.15">
      <c r="A21" s="5">
        <v>18</v>
      </c>
      <c r="B21" s="5" t="s">
        <v>497</v>
      </c>
      <c r="C21" s="5" t="s">
        <v>582</v>
      </c>
      <c r="D21" s="5" t="s">
        <v>499</v>
      </c>
      <c r="E21" s="5"/>
      <c r="F21" s="5"/>
      <c r="G21" s="6"/>
      <c r="H21" s="5"/>
      <c r="I21" s="5"/>
      <c r="J21" s="5"/>
      <c r="K21" s="6"/>
      <c r="L21" s="5"/>
      <c r="M21" s="5"/>
      <c r="N21" s="5"/>
      <c r="O21" s="6"/>
      <c r="P21" s="5"/>
      <c r="Q21" s="5"/>
      <c r="R21" s="6"/>
      <c r="S21" s="5"/>
      <c r="T21" s="5"/>
      <c r="U21" s="5"/>
      <c r="V21" s="5"/>
      <c r="W21" s="5"/>
      <c r="X21" s="5"/>
      <c r="Y21" s="5"/>
      <c r="Z21" s="5"/>
      <c r="AA21" s="5"/>
      <c r="AB21" s="6"/>
      <c r="AC21" s="5"/>
      <c r="AD21" s="6"/>
      <c r="AE21" s="5"/>
      <c r="AF21" s="5"/>
      <c r="AG21" s="6"/>
      <c r="AH21" s="6"/>
      <c r="AI21" s="6"/>
      <c r="AJ21" s="5"/>
    </row>
    <row r="22" spans="1:38" s="2" customFormat="1" ht="18" customHeight="1" x14ac:dyDescent="0.15">
      <c r="A22" s="3">
        <v>19</v>
      </c>
      <c r="B22" s="5" t="s">
        <v>497</v>
      </c>
      <c r="C22" s="5" t="s">
        <v>583</v>
      </c>
      <c r="D22" s="5" t="s">
        <v>499</v>
      </c>
      <c r="E22" s="5"/>
      <c r="F22" s="5"/>
      <c r="G22" s="6"/>
      <c r="H22" s="5"/>
      <c r="I22" s="6"/>
      <c r="J22" s="6"/>
      <c r="K22" s="6"/>
      <c r="L22" s="6"/>
      <c r="M22" s="5"/>
      <c r="N22" s="5"/>
      <c r="O22" s="6"/>
      <c r="P22" s="5"/>
      <c r="Q22" s="6"/>
      <c r="R22" s="6"/>
      <c r="S22" s="5"/>
      <c r="T22" s="5"/>
      <c r="U22" s="5"/>
      <c r="V22" s="5"/>
      <c r="W22" s="5"/>
      <c r="X22" s="5"/>
      <c r="Y22" s="5"/>
      <c r="Z22" s="5"/>
      <c r="AA22" s="5"/>
      <c r="AB22" s="6"/>
      <c r="AC22" s="5"/>
      <c r="AD22" s="6"/>
      <c r="AE22" s="5"/>
      <c r="AF22" s="5"/>
      <c r="AG22" s="6"/>
      <c r="AH22" s="6"/>
      <c r="AI22" s="6"/>
      <c r="AJ22" s="5"/>
    </row>
    <row r="23" spans="1:38" s="2" customFormat="1" ht="18" customHeight="1" x14ac:dyDescent="0.15">
      <c r="A23" s="5">
        <v>20</v>
      </c>
      <c r="B23" s="5" t="s">
        <v>497</v>
      </c>
      <c r="C23" s="5" t="s">
        <v>579</v>
      </c>
      <c r="D23" s="5" t="s">
        <v>505</v>
      </c>
      <c r="E23" s="5"/>
      <c r="F23" s="5"/>
      <c r="G23" s="6"/>
      <c r="H23" s="5"/>
      <c r="I23" s="6"/>
      <c r="J23" s="6"/>
      <c r="K23" s="6"/>
      <c r="L23" s="6"/>
      <c r="M23" s="5"/>
      <c r="N23" s="5"/>
      <c r="O23" s="6"/>
      <c r="P23" s="5"/>
      <c r="Q23" s="6"/>
      <c r="R23" s="6"/>
      <c r="S23" s="5"/>
      <c r="T23" s="5"/>
      <c r="U23" s="5"/>
      <c r="V23" s="5"/>
      <c r="W23" s="5"/>
      <c r="X23" s="5"/>
      <c r="Y23" s="5"/>
      <c r="Z23" s="5"/>
      <c r="AA23" s="5"/>
      <c r="AB23" s="6"/>
      <c r="AC23" s="5"/>
      <c r="AD23" s="6"/>
      <c r="AE23" s="5"/>
      <c r="AF23" s="5"/>
      <c r="AG23" s="6"/>
      <c r="AH23" s="6"/>
      <c r="AI23" s="6"/>
      <c r="AJ23" s="5"/>
    </row>
    <row r="24" spans="1:38" s="2" customFormat="1" ht="18" customHeight="1" x14ac:dyDescent="0.15">
      <c r="A24" s="3">
        <v>21</v>
      </c>
      <c r="B24" s="5" t="s">
        <v>497</v>
      </c>
      <c r="C24" s="5" t="s">
        <v>580</v>
      </c>
      <c r="D24" s="5" t="s">
        <v>505</v>
      </c>
      <c r="E24" s="5"/>
      <c r="F24" s="5"/>
      <c r="G24" s="6"/>
      <c r="H24" s="5"/>
      <c r="I24" s="6"/>
      <c r="J24" s="6"/>
      <c r="K24" s="6"/>
      <c r="L24" s="6"/>
      <c r="M24" s="5"/>
      <c r="N24" s="5"/>
      <c r="O24" s="6"/>
      <c r="P24" s="5"/>
      <c r="Q24" s="6"/>
      <c r="R24" s="6"/>
      <c r="S24" s="5"/>
      <c r="T24" s="5"/>
      <c r="U24" s="5"/>
      <c r="V24" s="5"/>
      <c r="W24" s="5"/>
      <c r="X24" s="5"/>
      <c r="Y24" s="5"/>
      <c r="Z24" s="5"/>
      <c r="AA24" s="5"/>
      <c r="AB24" s="6"/>
      <c r="AC24" s="5"/>
      <c r="AD24" s="6"/>
      <c r="AE24" s="5"/>
      <c r="AF24" s="5"/>
      <c r="AG24" s="6"/>
      <c r="AH24" s="6"/>
      <c r="AI24" s="6"/>
      <c r="AJ24" s="5"/>
    </row>
    <row r="25" spans="1:38" s="2" customFormat="1" ht="18" customHeight="1" x14ac:dyDescent="0.15">
      <c r="A25" s="5">
        <v>22</v>
      </c>
      <c r="B25" s="5" t="s">
        <v>497</v>
      </c>
      <c r="C25" s="5" t="s">
        <v>581</v>
      </c>
      <c r="D25" s="5" t="s">
        <v>505</v>
      </c>
      <c r="E25" s="5"/>
      <c r="F25" s="5"/>
      <c r="G25" s="6"/>
      <c r="H25" s="5"/>
      <c r="I25" s="6"/>
      <c r="J25" s="6"/>
      <c r="K25" s="6"/>
      <c r="L25" s="6"/>
      <c r="M25" s="5"/>
      <c r="N25" s="5"/>
      <c r="O25" s="6"/>
      <c r="P25" s="5"/>
      <c r="Q25" s="6"/>
      <c r="R25" s="6"/>
      <c r="S25" s="5"/>
      <c r="T25" s="5"/>
      <c r="U25" s="5"/>
      <c r="V25" s="5"/>
      <c r="W25" s="5"/>
      <c r="X25" s="5"/>
      <c r="Y25" s="5"/>
      <c r="Z25" s="5"/>
      <c r="AA25" s="5"/>
      <c r="AB25" s="6"/>
      <c r="AC25" s="5"/>
      <c r="AD25" s="6"/>
      <c r="AE25" s="5"/>
      <c r="AF25" s="5"/>
      <c r="AG25" s="6"/>
      <c r="AH25" s="6"/>
      <c r="AI25" s="6"/>
      <c r="AJ25" s="5"/>
    </row>
    <row r="26" spans="1:38" s="2" customFormat="1" ht="18" customHeight="1" x14ac:dyDescent="0.15">
      <c r="A26" s="3">
        <v>23</v>
      </c>
      <c r="B26" s="5" t="s">
        <v>497</v>
      </c>
      <c r="C26" s="5" t="s">
        <v>582</v>
      </c>
      <c r="D26" s="5" t="s">
        <v>505</v>
      </c>
      <c r="E26" s="5"/>
      <c r="F26" s="5"/>
      <c r="G26" s="6"/>
      <c r="H26" s="5"/>
      <c r="I26" s="6"/>
      <c r="J26" s="6"/>
      <c r="K26" s="6"/>
      <c r="L26" s="6"/>
      <c r="M26" s="5"/>
      <c r="N26" s="5"/>
      <c r="O26" s="6"/>
      <c r="P26" s="5"/>
      <c r="Q26" s="6"/>
      <c r="R26" s="6"/>
      <c r="S26" s="5"/>
      <c r="T26" s="5"/>
      <c r="U26" s="5"/>
      <c r="V26" s="5"/>
      <c r="W26" s="5"/>
      <c r="X26" s="5"/>
      <c r="Y26" s="5"/>
      <c r="Z26" s="5"/>
      <c r="AA26" s="5"/>
      <c r="AB26" s="6"/>
      <c r="AC26" s="5"/>
      <c r="AD26" s="6"/>
      <c r="AE26" s="5"/>
      <c r="AF26" s="5"/>
      <c r="AG26" s="6"/>
      <c r="AH26" s="6"/>
      <c r="AI26" s="6"/>
      <c r="AJ26" s="5"/>
    </row>
    <row r="27" spans="1:38" s="2" customFormat="1" ht="18" customHeight="1" x14ac:dyDescent="0.15">
      <c r="A27" s="5">
        <v>24</v>
      </c>
      <c r="B27" s="5" t="s">
        <v>497</v>
      </c>
      <c r="C27" s="5" t="s">
        <v>583</v>
      </c>
      <c r="D27" s="5" t="s">
        <v>505</v>
      </c>
      <c r="E27" s="5"/>
      <c r="F27" s="5"/>
      <c r="G27" s="6"/>
      <c r="H27" s="5"/>
      <c r="I27" s="6"/>
      <c r="J27" s="6"/>
      <c r="K27" s="6"/>
      <c r="L27" s="6"/>
      <c r="M27" s="5"/>
      <c r="N27" s="5"/>
      <c r="O27" s="6"/>
      <c r="P27" s="5"/>
      <c r="Q27" s="6"/>
      <c r="R27" s="6"/>
      <c r="S27" s="5"/>
      <c r="T27" s="5"/>
      <c r="U27" s="5"/>
      <c r="V27" s="5"/>
      <c r="W27" s="5"/>
      <c r="X27" s="5"/>
      <c r="Y27" s="5"/>
      <c r="Z27" s="5"/>
      <c r="AA27" s="5"/>
      <c r="AB27" s="6"/>
      <c r="AC27" s="5"/>
      <c r="AD27" s="6"/>
      <c r="AE27" s="5"/>
      <c r="AF27" s="5"/>
      <c r="AG27" s="6"/>
      <c r="AH27" s="6"/>
      <c r="AI27" s="6"/>
      <c r="AJ27" s="5"/>
    </row>
    <row r="28" spans="1:38" s="2" customFormat="1" ht="18" customHeight="1" x14ac:dyDescent="0.15">
      <c r="A28" s="3">
        <v>25</v>
      </c>
      <c r="B28" s="5" t="s">
        <v>506</v>
      </c>
      <c r="C28" s="5" t="s">
        <v>145</v>
      </c>
      <c r="D28" s="5" t="s">
        <v>492</v>
      </c>
      <c r="E28" s="5"/>
      <c r="F28" s="5"/>
      <c r="G28" s="6"/>
      <c r="H28" s="5"/>
      <c r="I28" s="6"/>
      <c r="J28" s="6"/>
      <c r="K28" s="6"/>
      <c r="L28" s="6"/>
      <c r="M28" s="5"/>
      <c r="N28" s="5"/>
      <c r="O28" s="6"/>
      <c r="P28" s="5"/>
      <c r="Q28" s="6"/>
      <c r="R28" s="6"/>
      <c r="S28" s="5"/>
      <c r="T28" s="5"/>
      <c r="U28" s="5"/>
      <c r="V28" s="5"/>
      <c r="W28" s="5"/>
      <c r="X28" s="5"/>
      <c r="Y28" s="5"/>
      <c r="Z28" s="5"/>
      <c r="AA28" s="5"/>
      <c r="AB28" s="6"/>
      <c r="AC28" s="5"/>
      <c r="AD28" s="5"/>
      <c r="AE28" s="5"/>
      <c r="AF28" s="5"/>
      <c r="AG28" s="6"/>
      <c r="AH28" s="6"/>
      <c r="AI28" s="6"/>
      <c r="AJ28" s="5"/>
    </row>
    <row r="29" spans="1:38" s="2" customFormat="1" ht="18" customHeight="1" x14ac:dyDescent="0.15">
      <c r="A29" s="5">
        <v>26</v>
      </c>
      <c r="B29" s="5" t="s">
        <v>506</v>
      </c>
      <c r="C29" s="5" t="s">
        <v>147</v>
      </c>
      <c r="D29" s="5" t="s">
        <v>492</v>
      </c>
      <c r="E29" s="5"/>
      <c r="F29" s="5"/>
      <c r="G29" s="6"/>
      <c r="H29" s="5"/>
      <c r="I29" s="6"/>
      <c r="J29" s="6"/>
      <c r="K29" s="6"/>
      <c r="L29" s="6"/>
      <c r="M29" s="5"/>
      <c r="N29" s="5"/>
      <c r="O29" s="6"/>
      <c r="P29" s="5"/>
      <c r="Q29" s="6"/>
      <c r="R29" s="6"/>
      <c r="S29" s="5"/>
      <c r="T29" s="5"/>
      <c r="U29" s="5"/>
      <c r="V29" s="5"/>
      <c r="W29" s="5"/>
      <c r="X29" s="5"/>
      <c r="Y29" s="5"/>
      <c r="Z29" s="5"/>
      <c r="AA29" s="5"/>
      <c r="AB29" s="6"/>
      <c r="AC29" s="5"/>
      <c r="AD29" s="5"/>
      <c r="AE29" s="5"/>
      <c r="AF29" s="5"/>
      <c r="AG29" s="6"/>
      <c r="AH29" s="6"/>
      <c r="AI29" s="6"/>
      <c r="AJ29" s="5"/>
    </row>
    <row r="30" spans="1:38" s="2" customFormat="1" ht="18" customHeight="1" x14ac:dyDescent="0.15">
      <c r="A30" s="3">
        <v>27</v>
      </c>
      <c r="B30" s="5" t="s">
        <v>506</v>
      </c>
      <c r="C30" s="5" t="s">
        <v>198</v>
      </c>
      <c r="D30" s="5" t="s">
        <v>492</v>
      </c>
      <c r="E30" s="5"/>
      <c r="F30" s="5"/>
      <c r="G30" s="6"/>
      <c r="H30" s="5"/>
      <c r="I30" s="6"/>
      <c r="J30" s="6"/>
      <c r="K30" s="6"/>
      <c r="L30" s="6"/>
      <c r="M30" s="5"/>
      <c r="N30" s="5"/>
      <c r="O30" s="6"/>
      <c r="P30" s="5"/>
      <c r="Q30" s="6"/>
      <c r="R30" s="6"/>
      <c r="S30" s="5"/>
      <c r="T30" s="5"/>
      <c r="U30" s="5"/>
      <c r="V30" s="5"/>
      <c r="W30" s="5"/>
      <c r="X30" s="5"/>
      <c r="Y30" s="5"/>
      <c r="Z30" s="5"/>
      <c r="AA30" s="5"/>
      <c r="AB30" s="6"/>
      <c r="AC30" s="5"/>
      <c r="AD30" s="5"/>
      <c r="AE30" s="5"/>
      <c r="AF30" s="5"/>
      <c r="AG30" s="6"/>
      <c r="AH30" s="6"/>
      <c r="AI30" s="6"/>
      <c r="AJ30" s="5"/>
    </row>
    <row r="31" spans="1:38" s="2" customFormat="1" ht="18" customHeight="1" x14ac:dyDescent="0.15">
      <c r="A31" s="5">
        <v>28</v>
      </c>
      <c r="B31" s="5" t="s">
        <v>506</v>
      </c>
      <c r="C31" s="5" t="s">
        <v>211</v>
      </c>
      <c r="D31" s="5" t="s">
        <v>492</v>
      </c>
      <c r="E31" s="5"/>
      <c r="F31" s="5"/>
      <c r="G31" s="6"/>
      <c r="H31" s="5"/>
      <c r="I31" s="6"/>
      <c r="J31" s="6"/>
      <c r="K31" s="6"/>
      <c r="L31" s="6"/>
      <c r="M31" s="5"/>
      <c r="N31" s="5"/>
      <c r="O31" s="6"/>
      <c r="P31" s="5"/>
      <c r="Q31" s="6"/>
      <c r="R31" s="6"/>
      <c r="S31" s="5"/>
      <c r="T31" s="5"/>
      <c r="U31" s="5"/>
      <c r="V31" s="5"/>
      <c r="W31" s="5"/>
      <c r="X31" s="5"/>
      <c r="Y31" s="5"/>
      <c r="Z31" s="5"/>
      <c r="AA31" s="5"/>
      <c r="AB31" s="6"/>
      <c r="AC31" s="5"/>
      <c r="AD31" s="5"/>
      <c r="AE31" s="5"/>
      <c r="AF31" s="5"/>
      <c r="AG31" s="6"/>
      <c r="AH31" s="6"/>
      <c r="AI31" s="6"/>
      <c r="AJ31" s="5"/>
      <c r="AL31" s="11"/>
    </row>
    <row r="32" spans="1:38" s="2" customFormat="1" ht="18" customHeight="1" x14ac:dyDescent="0.15">
      <c r="A32" s="3">
        <v>29</v>
      </c>
      <c r="B32" s="5" t="s">
        <v>506</v>
      </c>
      <c r="C32" s="5" t="s">
        <v>149</v>
      </c>
      <c r="D32" s="5" t="s">
        <v>492</v>
      </c>
      <c r="E32" s="5"/>
      <c r="F32" s="5"/>
      <c r="G32" s="6"/>
      <c r="H32" s="5"/>
      <c r="I32" s="6"/>
      <c r="J32" s="6"/>
      <c r="K32" s="6"/>
      <c r="L32" s="6"/>
      <c r="M32" s="5"/>
      <c r="N32" s="5"/>
      <c r="O32" s="6"/>
      <c r="P32" s="5"/>
      <c r="Q32" s="6"/>
      <c r="R32" s="6"/>
      <c r="S32" s="5"/>
      <c r="T32" s="5"/>
      <c r="U32" s="5"/>
      <c r="V32" s="5"/>
      <c r="W32" s="5"/>
      <c r="X32" s="5"/>
      <c r="Y32" s="5"/>
      <c r="Z32" s="5"/>
      <c r="AA32" s="5"/>
      <c r="AB32" s="6"/>
      <c r="AC32" s="5"/>
      <c r="AD32" s="5"/>
      <c r="AE32" s="5"/>
      <c r="AF32" s="5"/>
      <c r="AG32" s="6"/>
      <c r="AH32" s="6"/>
      <c r="AI32" s="6"/>
      <c r="AJ32" s="5"/>
    </row>
    <row r="33" spans="1:36" s="2" customFormat="1" ht="18" customHeight="1" x14ac:dyDescent="0.15">
      <c r="A33" s="5">
        <v>30</v>
      </c>
      <c r="B33" s="5" t="s">
        <v>506</v>
      </c>
      <c r="C33" s="5" t="s">
        <v>151</v>
      </c>
      <c r="D33" s="5" t="s">
        <v>492</v>
      </c>
      <c r="E33" s="5"/>
      <c r="F33" s="5"/>
      <c r="G33" s="6"/>
      <c r="H33" s="5"/>
      <c r="I33" s="6"/>
      <c r="J33" s="6"/>
      <c r="K33" s="6"/>
      <c r="L33" s="6"/>
      <c r="M33" s="5"/>
      <c r="N33" s="5"/>
      <c r="O33" s="6"/>
      <c r="P33" s="5"/>
      <c r="Q33" s="6"/>
      <c r="R33" s="6"/>
      <c r="S33" s="5"/>
      <c r="T33" s="5"/>
      <c r="U33" s="5"/>
      <c r="V33" s="5"/>
      <c r="W33" s="5"/>
      <c r="X33" s="5"/>
      <c r="Y33" s="5"/>
      <c r="Z33" s="5"/>
      <c r="AA33" s="5"/>
      <c r="AB33" s="6"/>
      <c r="AC33" s="5"/>
      <c r="AD33" s="5"/>
      <c r="AE33" s="5"/>
      <c r="AF33" s="5"/>
      <c r="AG33" s="6"/>
      <c r="AH33" s="6"/>
      <c r="AI33" s="6"/>
      <c r="AJ33" s="5"/>
    </row>
    <row r="34" spans="1:36" s="2" customFormat="1" ht="18" customHeight="1" x14ac:dyDescent="0.15">
      <c r="A34" s="3">
        <v>31</v>
      </c>
      <c r="B34" s="5" t="s">
        <v>506</v>
      </c>
      <c r="C34" s="5" t="s">
        <v>159</v>
      </c>
      <c r="D34" s="5" t="s">
        <v>492</v>
      </c>
      <c r="E34" s="5"/>
      <c r="F34" s="5"/>
      <c r="G34" s="6"/>
      <c r="H34" s="5"/>
      <c r="I34" s="6"/>
      <c r="J34" s="6"/>
      <c r="K34" s="6"/>
      <c r="L34" s="6"/>
      <c r="M34" s="5"/>
      <c r="N34" s="5"/>
      <c r="O34" s="6"/>
      <c r="P34" s="5"/>
      <c r="Q34" s="6"/>
      <c r="R34" s="6"/>
      <c r="S34" s="5"/>
      <c r="T34" s="5"/>
      <c r="U34" s="5"/>
      <c r="V34" s="5"/>
      <c r="W34" s="5"/>
      <c r="X34" s="5"/>
      <c r="Y34" s="5"/>
      <c r="Z34" s="5"/>
      <c r="AA34" s="5"/>
      <c r="AB34" s="6"/>
      <c r="AC34" s="5"/>
      <c r="AD34" s="5"/>
      <c r="AE34" s="5"/>
      <c r="AF34" s="5"/>
      <c r="AG34" s="6"/>
      <c r="AH34" s="6"/>
      <c r="AI34" s="6"/>
      <c r="AJ34" s="5"/>
    </row>
    <row r="35" spans="1:36" s="2" customFormat="1" ht="18" customHeight="1" x14ac:dyDescent="0.15">
      <c r="A35" s="5">
        <v>32</v>
      </c>
      <c r="B35" s="5" t="s">
        <v>507</v>
      </c>
      <c r="C35" s="5" t="s">
        <v>147</v>
      </c>
      <c r="D35" s="5" t="s">
        <v>268</v>
      </c>
      <c r="E35" s="5"/>
      <c r="F35" s="5"/>
      <c r="G35" s="6"/>
      <c r="H35" s="5"/>
      <c r="I35" s="6"/>
      <c r="J35" s="6"/>
      <c r="K35" s="6"/>
      <c r="L35" s="6"/>
      <c r="M35" s="6"/>
      <c r="N35" s="6"/>
      <c r="O35" s="6"/>
      <c r="P35" s="6"/>
      <c r="Q35" s="6"/>
      <c r="R35" s="6"/>
      <c r="S35" s="5"/>
      <c r="T35" s="5"/>
      <c r="U35" s="6"/>
      <c r="V35" s="5"/>
      <c r="W35" s="5"/>
      <c r="X35" s="5"/>
      <c r="Y35" s="5"/>
      <c r="Z35" s="6"/>
      <c r="AA35" s="6"/>
      <c r="AB35" s="6"/>
      <c r="AC35" s="5"/>
      <c r="AD35" s="5"/>
      <c r="AE35" s="6"/>
      <c r="AF35" s="5"/>
      <c r="AG35" s="6"/>
      <c r="AH35" s="6"/>
      <c r="AI35" s="6"/>
      <c r="AJ35" s="5"/>
    </row>
    <row r="36" spans="1:36" s="2" customFormat="1" ht="18" customHeight="1" x14ac:dyDescent="0.15">
      <c r="A36" s="3">
        <v>33</v>
      </c>
      <c r="B36" s="5" t="s">
        <v>507</v>
      </c>
      <c r="C36" s="5" t="s">
        <v>211</v>
      </c>
      <c r="D36" s="5" t="s">
        <v>268</v>
      </c>
      <c r="E36" s="5"/>
      <c r="F36" s="5"/>
      <c r="G36" s="6"/>
      <c r="H36" s="5"/>
      <c r="I36" s="6"/>
      <c r="J36" s="6"/>
      <c r="K36" s="6"/>
      <c r="L36" s="6"/>
      <c r="M36" s="6"/>
      <c r="N36" s="6"/>
      <c r="O36" s="6"/>
      <c r="P36" s="6"/>
      <c r="Q36" s="6"/>
      <c r="R36" s="6"/>
      <c r="S36" s="5"/>
      <c r="T36" s="5"/>
      <c r="U36" s="6"/>
      <c r="V36" s="5"/>
      <c r="W36" s="5"/>
      <c r="X36" s="5"/>
      <c r="Y36" s="5"/>
      <c r="Z36" s="6"/>
      <c r="AA36" s="6"/>
      <c r="AB36" s="6"/>
      <c r="AC36" s="5"/>
      <c r="AD36" s="5"/>
      <c r="AE36" s="6"/>
      <c r="AF36" s="5"/>
      <c r="AG36" s="6"/>
      <c r="AH36" s="6"/>
      <c r="AI36" s="6"/>
      <c r="AJ36" s="5"/>
    </row>
    <row r="37" spans="1:36" s="2" customFormat="1" ht="18" customHeight="1" x14ac:dyDescent="0.15">
      <c r="A37" s="5">
        <v>34</v>
      </c>
      <c r="B37" s="5" t="s">
        <v>507</v>
      </c>
      <c r="C37" s="5" t="s">
        <v>149</v>
      </c>
      <c r="D37" s="5" t="s">
        <v>268</v>
      </c>
      <c r="E37" s="5"/>
      <c r="F37" s="5"/>
      <c r="G37" s="6"/>
      <c r="H37" s="5"/>
      <c r="I37" s="6"/>
      <c r="J37" s="6"/>
      <c r="K37" s="6"/>
      <c r="L37" s="6"/>
      <c r="M37" s="6"/>
      <c r="N37" s="6"/>
      <c r="O37" s="6"/>
      <c r="P37" s="6"/>
      <c r="Q37" s="6"/>
      <c r="R37" s="6"/>
      <c r="S37" s="5"/>
      <c r="T37" s="5"/>
      <c r="U37" s="6"/>
      <c r="V37" s="5"/>
      <c r="W37" s="5"/>
      <c r="X37" s="5"/>
      <c r="Y37" s="5"/>
      <c r="Z37" s="6"/>
      <c r="AA37" s="6"/>
      <c r="AB37" s="6"/>
      <c r="AC37" s="5"/>
      <c r="AD37" s="5"/>
      <c r="AE37" s="6"/>
      <c r="AF37" s="5"/>
      <c r="AG37" s="6"/>
      <c r="AH37" s="6"/>
      <c r="AI37" s="6"/>
      <c r="AJ37" s="5"/>
    </row>
    <row r="38" spans="1:36" s="2" customFormat="1" ht="18" customHeight="1" x14ac:dyDescent="0.15">
      <c r="A38" s="3">
        <v>35</v>
      </c>
      <c r="B38" s="5" t="s">
        <v>507</v>
      </c>
      <c r="C38" s="5" t="s">
        <v>151</v>
      </c>
      <c r="D38" s="5" t="s">
        <v>268</v>
      </c>
      <c r="E38" s="5"/>
      <c r="F38" s="5"/>
      <c r="G38" s="6"/>
      <c r="H38" s="5"/>
      <c r="I38" s="6"/>
      <c r="J38" s="6"/>
      <c r="K38" s="6"/>
      <c r="L38" s="6"/>
      <c r="M38" s="6"/>
      <c r="N38" s="6"/>
      <c r="O38" s="6"/>
      <c r="P38" s="6"/>
      <c r="Q38" s="6"/>
      <c r="R38" s="6"/>
      <c r="S38" s="5"/>
      <c r="T38" s="5"/>
      <c r="U38" s="6"/>
      <c r="V38" s="5"/>
      <c r="W38" s="5"/>
      <c r="X38" s="5"/>
      <c r="Y38" s="5"/>
      <c r="Z38" s="6"/>
      <c r="AA38" s="6"/>
      <c r="AB38" s="6"/>
      <c r="AC38" s="5"/>
      <c r="AD38" s="5"/>
      <c r="AE38" s="6"/>
      <c r="AF38" s="5"/>
      <c r="AG38" s="6"/>
      <c r="AH38" s="6"/>
      <c r="AI38" s="6"/>
      <c r="AJ38" s="5"/>
    </row>
    <row r="39" spans="1:36" s="2" customFormat="1" ht="18" customHeight="1" x14ac:dyDescent="0.15">
      <c r="A39" s="5">
        <v>36</v>
      </c>
      <c r="B39" s="5" t="s">
        <v>508</v>
      </c>
      <c r="C39" s="5" t="s">
        <v>578</v>
      </c>
      <c r="D39" s="5" t="s">
        <v>499</v>
      </c>
      <c r="E39" s="6"/>
      <c r="F39" s="5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5"/>
      <c r="S39" s="5"/>
      <c r="T39" s="5"/>
      <c r="U39" s="5"/>
      <c r="V39" s="5"/>
      <c r="W39" s="5"/>
      <c r="X39" s="5"/>
      <c r="Y39" s="5"/>
      <c r="Z39" s="5"/>
      <c r="AA39" s="5"/>
      <c r="AB39" s="6"/>
      <c r="AC39" s="5"/>
      <c r="AD39" s="6"/>
      <c r="AE39" s="6"/>
      <c r="AF39" s="5"/>
      <c r="AG39" s="6"/>
      <c r="AH39" s="6"/>
      <c r="AI39" s="6"/>
      <c r="AJ39" s="5"/>
    </row>
    <row r="40" spans="1:36" s="2" customFormat="1" ht="18" customHeight="1" x14ac:dyDescent="0.15">
      <c r="A40" s="3">
        <v>37</v>
      </c>
      <c r="B40" s="5" t="s">
        <v>508</v>
      </c>
      <c r="C40" s="5" t="s">
        <v>579</v>
      </c>
      <c r="D40" s="5" t="s">
        <v>499</v>
      </c>
      <c r="E40" s="6"/>
      <c r="F40" s="5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5"/>
      <c r="S40" s="5"/>
      <c r="T40" s="5"/>
      <c r="U40" s="5"/>
      <c r="V40" s="5"/>
      <c r="W40" s="5"/>
      <c r="X40" s="5"/>
      <c r="Y40" s="5"/>
      <c r="Z40" s="5"/>
      <c r="AA40" s="5"/>
      <c r="AB40" s="6"/>
      <c r="AC40" s="5"/>
      <c r="AD40" s="6"/>
      <c r="AE40" s="6"/>
      <c r="AF40" s="5"/>
      <c r="AG40" s="6"/>
      <c r="AH40" s="6"/>
      <c r="AI40" s="6"/>
      <c r="AJ40" s="5"/>
    </row>
    <row r="41" spans="1:36" s="2" customFormat="1" ht="18" customHeight="1" x14ac:dyDescent="0.15">
      <c r="A41" s="5">
        <v>38</v>
      </c>
      <c r="B41" s="5" t="s">
        <v>508</v>
      </c>
      <c r="C41" s="5" t="s">
        <v>580</v>
      </c>
      <c r="D41" s="5" t="s">
        <v>499</v>
      </c>
      <c r="E41" s="6"/>
      <c r="F41" s="5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5"/>
      <c r="S41" s="5"/>
      <c r="T41" s="5"/>
      <c r="U41" s="5"/>
      <c r="V41" s="5"/>
      <c r="W41" s="5"/>
      <c r="X41" s="5"/>
      <c r="Y41" s="5"/>
      <c r="Z41" s="5"/>
      <c r="AA41" s="5"/>
      <c r="AB41" s="6"/>
      <c r="AC41" s="5"/>
      <c r="AD41" s="6"/>
      <c r="AE41" s="6"/>
      <c r="AF41" s="5"/>
      <c r="AG41" s="6"/>
      <c r="AH41" s="6"/>
      <c r="AI41" s="6"/>
      <c r="AJ41" s="5"/>
    </row>
    <row r="42" spans="1:36" s="2" customFormat="1" ht="18" customHeight="1" x14ac:dyDescent="0.15">
      <c r="A42" s="3">
        <v>39</v>
      </c>
      <c r="B42" s="5" t="s">
        <v>508</v>
      </c>
      <c r="C42" s="5" t="s">
        <v>581</v>
      </c>
      <c r="D42" s="5" t="s">
        <v>499</v>
      </c>
      <c r="E42" s="6"/>
      <c r="F42" s="5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5"/>
      <c r="S42" s="5"/>
      <c r="T42" s="5"/>
      <c r="U42" s="5"/>
      <c r="V42" s="5"/>
      <c r="W42" s="5"/>
      <c r="X42" s="5"/>
      <c r="Y42" s="5"/>
      <c r="Z42" s="5"/>
      <c r="AA42" s="5"/>
      <c r="AB42" s="6"/>
      <c r="AC42" s="5"/>
      <c r="AD42" s="6"/>
      <c r="AE42" s="6"/>
      <c r="AF42" s="5"/>
      <c r="AG42" s="6"/>
      <c r="AH42" s="6"/>
      <c r="AI42" s="6"/>
      <c r="AJ42" s="5"/>
    </row>
    <row r="43" spans="1:36" s="2" customFormat="1" ht="18" customHeight="1" x14ac:dyDescent="0.15">
      <c r="A43" s="5">
        <v>40</v>
      </c>
      <c r="B43" s="5" t="s">
        <v>508</v>
      </c>
      <c r="C43" s="5" t="s">
        <v>582</v>
      </c>
      <c r="D43" s="5" t="s">
        <v>499</v>
      </c>
      <c r="E43" s="6"/>
      <c r="F43" s="5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5"/>
      <c r="S43" s="5"/>
      <c r="T43" s="5"/>
      <c r="U43" s="5"/>
      <c r="V43" s="5"/>
      <c r="W43" s="5"/>
      <c r="X43" s="5"/>
      <c r="Y43" s="5"/>
      <c r="Z43" s="5"/>
      <c r="AA43" s="5"/>
      <c r="AB43" s="6"/>
      <c r="AC43" s="5"/>
      <c r="AD43" s="6"/>
      <c r="AE43" s="6"/>
      <c r="AF43" s="5"/>
      <c r="AG43" s="6"/>
      <c r="AH43" s="6"/>
      <c r="AI43" s="6"/>
      <c r="AJ43" s="5"/>
    </row>
    <row r="44" spans="1:36" s="2" customFormat="1" ht="18" customHeight="1" x14ac:dyDescent="0.15">
      <c r="A44" s="3">
        <v>41</v>
      </c>
      <c r="B44" s="5" t="s">
        <v>508</v>
      </c>
      <c r="C44" s="5" t="s">
        <v>583</v>
      </c>
      <c r="D44" s="5" t="s">
        <v>499</v>
      </c>
      <c r="E44" s="6"/>
      <c r="F44" s="5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5"/>
      <c r="S44" s="5"/>
      <c r="T44" s="5"/>
      <c r="U44" s="5"/>
      <c r="V44" s="5"/>
      <c r="W44" s="5"/>
      <c r="X44" s="5"/>
      <c r="Y44" s="5"/>
      <c r="Z44" s="5"/>
      <c r="AA44" s="5"/>
      <c r="AB44" s="6"/>
      <c r="AC44" s="5"/>
      <c r="AD44" s="6"/>
      <c r="AE44" s="6"/>
      <c r="AF44" s="5"/>
      <c r="AG44" s="6"/>
      <c r="AH44" s="6"/>
      <c r="AI44" s="6"/>
      <c r="AJ44" s="5"/>
    </row>
    <row r="45" spans="1:36" s="2" customFormat="1" ht="18" customHeight="1" x14ac:dyDescent="0.15">
      <c r="A45" s="5">
        <v>42</v>
      </c>
      <c r="B45" s="5" t="s">
        <v>508</v>
      </c>
      <c r="C45" s="5" t="s">
        <v>584</v>
      </c>
      <c r="D45" s="5" t="s">
        <v>499</v>
      </c>
      <c r="E45" s="6"/>
      <c r="F45" s="5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5"/>
      <c r="S45" s="5"/>
      <c r="T45" s="5"/>
      <c r="U45" s="5"/>
      <c r="V45" s="5"/>
      <c r="W45" s="5"/>
      <c r="X45" s="5"/>
      <c r="Y45" s="5"/>
      <c r="Z45" s="5"/>
      <c r="AA45" s="5"/>
      <c r="AB45" s="6"/>
      <c r="AC45" s="5"/>
      <c r="AD45" s="6"/>
      <c r="AE45" s="6"/>
      <c r="AF45" s="5"/>
      <c r="AG45" s="6"/>
      <c r="AH45" s="6"/>
      <c r="AI45" s="6"/>
      <c r="AJ45" s="5"/>
    </row>
    <row r="46" spans="1:36" s="2" customFormat="1" ht="18" customHeight="1" x14ac:dyDescent="0.15">
      <c r="A46" s="3">
        <v>43</v>
      </c>
      <c r="B46" s="5" t="s">
        <v>508</v>
      </c>
      <c r="C46" s="5" t="s">
        <v>510</v>
      </c>
      <c r="D46" s="5" t="s">
        <v>499</v>
      </c>
      <c r="E46" s="6"/>
      <c r="F46" s="5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5"/>
      <c r="S46" s="5"/>
      <c r="T46" s="5"/>
      <c r="U46" s="5"/>
      <c r="V46" s="5"/>
      <c r="W46" s="5"/>
      <c r="X46" s="5"/>
      <c r="Y46" s="5"/>
      <c r="Z46" s="5"/>
      <c r="AA46" s="5"/>
      <c r="AB46" s="6"/>
      <c r="AC46" s="5"/>
      <c r="AD46" s="6"/>
      <c r="AE46" s="6"/>
      <c r="AF46" s="5"/>
      <c r="AG46" s="6"/>
      <c r="AH46" s="6"/>
      <c r="AI46" s="6"/>
      <c r="AJ46" s="5"/>
    </row>
    <row r="47" spans="1:36" s="2" customFormat="1" ht="18" customHeight="1" x14ac:dyDescent="0.15">
      <c r="A47" s="5">
        <v>44</v>
      </c>
      <c r="B47" s="5" t="s">
        <v>508</v>
      </c>
      <c r="C47" s="5" t="s">
        <v>511</v>
      </c>
      <c r="D47" s="5" t="s">
        <v>499</v>
      </c>
      <c r="E47" s="6"/>
      <c r="F47" s="5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5"/>
      <c r="S47" s="5"/>
      <c r="T47" s="5"/>
      <c r="U47" s="5"/>
      <c r="V47" s="5"/>
      <c r="W47" s="5"/>
      <c r="X47" s="5"/>
      <c r="Y47" s="5"/>
      <c r="Z47" s="5"/>
      <c r="AA47" s="5"/>
      <c r="AB47" s="6"/>
      <c r="AC47" s="5"/>
      <c r="AD47" s="6"/>
      <c r="AE47" s="6"/>
      <c r="AF47" s="5"/>
      <c r="AG47" s="6"/>
      <c r="AH47" s="6"/>
      <c r="AI47" s="6"/>
      <c r="AJ47" s="5"/>
    </row>
    <row r="48" spans="1:36" s="2" customFormat="1" ht="18" customHeight="1" x14ac:dyDescent="0.15">
      <c r="A48" s="3">
        <v>45</v>
      </c>
      <c r="B48" s="5" t="s">
        <v>512</v>
      </c>
      <c r="C48" s="5" t="s">
        <v>578</v>
      </c>
      <c r="D48" s="5" t="s">
        <v>499</v>
      </c>
      <c r="E48" s="6"/>
      <c r="F48" s="5"/>
      <c r="G48" s="6"/>
      <c r="H48" s="5"/>
      <c r="I48" s="6"/>
      <c r="J48" s="6"/>
      <c r="K48" s="6"/>
      <c r="L48" s="6"/>
      <c r="M48" s="6"/>
      <c r="N48" s="6"/>
      <c r="O48" s="6"/>
      <c r="P48" s="6"/>
      <c r="Q48" s="5"/>
      <c r="R48" s="6"/>
      <c r="S48" s="5"/>
      <c r="T48" s="5"/>
      <c r="U48" s="5"/>
      <c r="V48" s="5"/>
      <c r="W48" s="5"/>
      <c r="X48" s="5"/>
      <c r="Y48" s="5"/>
      <c r="Z48" s="5"/>
      <c r="AA48" s="5"/>
      <c r="AB48" s="6"/>
      <c r="AC48" s="5"/>
      <c r="AD48" s="6"/>
      <c r="AE48" s="5"/>
      <c r="AF48" s="5"/>
      <c r="AG48" s="6"/>
      <c r="AH48" s="6"/>
      <c r="AI48" s="6"/>
      <c r="AJ48" s="5"/>
    </row>
    <row r="49" spans="1:36" s="2" customFormat="1" ht="18" customHeight="1" x14ac:dyDescent="0.15">
      <c r="A49" s="5">
        <v>46</v>
      </c>
      <c r="B49" s="5" t="s">
        <v>512</v>
      </c>
      <c r="C49" s="5" t="s">
        <v>579</v>
      </c>
      <c r="D49" s="5" t="s">
        <v>499</v>
      </c>
      <c r="E49" s="6"/>
      <c r="F49" s="5"/>
      <c r="G49" s="6"/>
      <c r="H49" s="5"/>
      <c r="I49" s="6"/>
      <c r="J49" s="6"/>
      <c r="K49" s="6"/>
      <c r="L49" s="6"/>
      <c r="M49" s="6"/>
      <c r="N49" s="6"/>
      <c r="O49" s="6"/>
      <c r="P49" s="6"/>
      <c r="Q49" s="5"/>
      <c r="R49" s="6"/>
      <c r="S49" s="5"/>
      <c r="T49" s="5"/>
      <c r="U49" s="5"/>
      <c r="V49" s="5"/>
      <c r="W49" s="5"/>
      <c r="X49" s="5"/>
      <c r="Y49" s="5"/>
      <c r="Z49" s="5"/>
      <c r="AA49" s="5"/>
      <c r="AB49" s="6"/>
      <c r="AC49" s="5"/>
      <c r="AD49" s="6"/>
      <c r="AE49" s="5"/>
      <c r="AF49" s="5"/>
      <c r="AG49" s="6"/>
      <c r="AH49" s="6"/>
      <c r="AI49" s="6"/>
      <c r="AJ49" s="5"/>
    </row>
    <row r="50" spans="1:36" s="2" customFormat="1" ht="18" customHeight="1" x14ac:dyDescent="0.15">
      <c r="A50" s="3">
        <v>47</v>
      </c>
      <c r="B50" s="5" t="s">
        <v>512</v>
      </c>
      <c r="C50" s="5" t="s">
        <v>580</v>
      </c>
      <c r="D50" s="5" t="s">
        <v>499</v>
      </c>
      <c r="E50" s="6"/>
      <c r="F50" s="5"/>
      <c r="G50" s="6"/>
      <c r="H50" s="5"/>
      <c r="I50" s="6"/>
      <c r="J50" s="6"/>
      <c r="K50" s="6"/>
      <c r="L50" s="6"/>
      <c r="M50" s="6"/>
      <c r="N50" s="6"/>
      <c r="O50" s="6"/>
      <c r="P50" s="6"/>
      <c r="Q50" s="5"/>
      <c r="R50" s="6"/>
      <c r="S50" s="5"/>
      <c r="T50" s="5"/>
      <c r="U50" s="5"/>
      <c r="V50" s="5"/>
      <c r="W50" s="5"/>
      <c r="X50" s="5"/>
      <c r="Y50" s="5"/>
      <c r="Z50" s="5"/>
      <c r="AA50" s="5"/>
      <c r="AB50" s="6"/>
      <c r="AC50" s="5"/>
      <c r="AD50" s="6"/>
      <c r="AE50" s="5"/>
      <c r="AF50" s="5"/>
      <c r="AG50" s="6"/>
      <c r="AH50" s="6"/>
      <c r="AI50" s="6"/>
      <c r="AJ50" s="5"/>
    </row>
    <row r="51" spans="1:36" s="2" customFormat="1" ht="18" customHeight="1" x14ac:dyDescent="0.15">
      <c r="A51" s="5">
        <v>48</v>
      </c>
      <c r="B51" s="5" t="s">
        <v>512</v>
      </c>
      <c r="C51" s="5" t="s">
        <v>581</v>
      </c>
      <c r="D51" s="5" t="s">
        <v>499</v>
      </c>
      <c r="E51" s="6"/>
      <c r="F51" s="5"/>
      <c r="G51" s="6"/>
      <c r="H51" s="5"/>
      <c r="I51" s="6"/>
      <c r="J51" s="6"/>
      <c r="K51" s="6"/>
      <c r="L51" s="6"/>
      <c r="M51" s="6"/>
      <c r="N51" s="6"/>
      <c r="O51" s="6"/>
      <c r="P51" s="6"/>
      <c r="Q51" s="5"/>
      <c r="R51" s="6"/>
      <c r="S51" s="5"/>
      <c r="T51" s="5"/>
      <c r="U51" s="5"/>
      <c r="V51" s="5"/>
      <c r="W51" s="5"/>
      <c r="X51" s="5"/>
      <c r="Y51" s="5"/>
      <c r="Z51" s="5"/>
      <c r="AA51" s="5"/>
      <c r="AB51" s="6"/>
      <c r="AC51" s="5"/>
      <c r="AD51" s="6"/>
      <c r="AE51" s="5"/>
      <c r="AF51" s="5"/>
      <c r="AG51" s="6"/>
      <c r="AH51" s="6"/>
      <c r="AI51" s="6"/>
      <c r="AJ51" s="5"/>
    </row>
    <row r="52" spans="1:36" s="2" customFormat="1" ht="18" customHeight="1" x14ac:dyDescent="0.15">
      <c r="A52" s="3">
        <v>49</v>
      </c>
      <c r="B52" s="5" t="s">
        <v>512</v>
      </c>
      <c r="C52" s="5" t="s">
        <v>582</v>
      </c>
      <c r="D52" s="5" t="s">
        <v>499</v>
      </c>
      <c r="E52" s="6"/>
      <c r="F52" s="5"/>
      <c r="G52" s="6"/>
      <c r="H52" s="5"/>
      <c r="I52" s="6"/>
      <c r="J52" s="6"/>
      <c r="K52" s="6"/>
      <c r="L52" s="6"/>
      <c r="M52" s="6"/>
      <c r="N52" s="6"/>
      <c r="O52" s="6"/>
      <c r="P52" s="6"/>
      <c r="Q52" s="5"/>
      <c r="R52" s="6"/>
      <c r="S52" s="5"/>
      <c r="T52" s="5"/>
      <c r="U52" s="5"/>
      <c r="V52" s="5"/>
      <c r="W52" s="5"/>
      <c r="X52" s="5"/>
      <c r="Y52" s="5"/>
      <c r="Z52" s="5"/>
      <c r="AA52" s="5"/>
      <c r="AB52" s="6"/>
      <c r="AC52" s="5"/>
      <c r="AD52" s="6"/>
      <c r="AE52" s="5"/>
      <c r="AF52" s="5"/>
      <c r="AG52" s="6"/>
      <c r="AH52" s="6"/>
      <c r="AI52" s="6"/>
      <c r="AJ52" s="5"/>
    </row>
    <row r="53" spans="1:36" s="2" customFormat="1" ht="18" customHeight="1" x14ac:dyDescent="0.15">
      <c r="A53" s="5">
        <v>50</v>
      </c>
      <c r="B53" s="5" t="s">
        <v>512</v>
      </c>
      <c r="C53" s="5" t="s">
        <v>583</v>
      </c>
      <c r="D53" s="5" t="s">
        <v>499</v>
      </c>
      <c r="E53" s="6"/>
      <c r="F53" s="5"/>
      <c r="G53" s="6"/>
      <c r="H53" s="5"/>
      <c r="I53" s="6"/>
      <c r="J53" s="6"/>
      <c r="K53" s="6"/>
      <c r="L53" s="6"/>
      <c r="M53" s="6"/>
      <c r="N53" s="6"/>
      <c r="O53" s="6"/>
      <c r="P53" s="6"/>
      <c r="Q53" s="5"/>
      <c r="R53" s="6"/>
      <c r="S53" s="5"/>
      <c r="T53" s="5"/>
      <c r="U53" s="5"/>
      <c r="V53" s="5"/>
      <c r="W53" s="5"/>
      <c r="X53" s="5"/>
      <c r="Y53" s="5"/>
      <c r="Z53" s="5"/>
      <c r="AA53" s="5"/>
      <c r="AB53" s="6"/>
      <c r="AC53" s="5"/>
      <c r="AD53" s="6"/>
      <c r="AE53" s="5"/>
      <c r="AF53" s="5"/>
      <c r="AG53" s="6"/>
      <c r="AH53" s="6"/>
      <c r="AI53" s="6"/>
      <c r="AJ53" s="5"/>
    </row>
    <row r="54" spans="1:36" s="2" customFormat="1" ht="18" customHeight="1" x14ac:dyDescent="0.15">
      <c r="A54" s="3">
        <v>51</v>
      </c>
      <c r="B54" s="5" t="s">
        <v>512</v>
      </c>
      <c r="C54" s="5" t="s">
        <v>584</v>
      </c>
      <c r="D54" s="5" t="s">
        <v>499</v>
      </c>
      <c r="E54" s="6"/>
      <c r="F54" s="5"/>
      <c r="G54" s="6"/>
      <c r="H54" s="5"/>
      <c r="I54" s="6"/>
      <c r="J54" s="6"/>
      <c r="K54" s="6"/>
      <c r="L54" s="6"/>
      <c r="M54" s="6"/>
      <c r="N54" s="6"/>
      <c r="O54" s="6"/>
      <c r="P54" s="6"/>
      <c r="Q54" s="5"/>
      <c r="R54" s="6"/>
      <c r="S54" s="5"/>
      <c r="T54" s="5"/>
      <c r="U54" s="5"/>
      <c r="V54" s="5"/>
      <c r="W54" s="5"/>
      <c r="X54" s="5"/>
      <c r="Y54" s="5"/>
      <c r="Z54" s="5"/>
      <c r="AA54" s="5"/>
      <c r="AB54" s="6"/>
      <c r="AC54" s="5"/>
      <c r="AD54" s="6"/>
      <c r="AE54" s="5"/>
      <c r="AF54" s="5"/>
      <c r="AG54" s="6"/>
      <c r="AH54" s="6"/>
      <c r="AI54" s="6"/>
      <c r="AJ54" s="5"/>
    </row>
    <row r="55" spans="1:36" s="2" customFormat="1" ht="18" customHeight="1" x14ac:dyDescent="0.15">
      <c r="A55" s="5">
        <v>52</v>
      </c>
      <c r="B55" s="5" t="s">
        <v>512</v>
      </c>
      <c r="C55" s="5" t="s">
        <v>585</v>
      </c>
      <c r="D55" s="5" t="s">
        <v>499</v>
      </c>
      <c r="E55" s="6"/>
      <c r="F55" s="5"/>
      <c r="G55" s="6"/>
      <c r="H55" s="5"/>
      <c r="I55" s="6"/>
      <c r="J55" s="6"/>
      <c r="K55" s="6"/>
      <c r="L55" s="6"/>
      <c r="M55" s="6"/>
      <c r="N55" s="6"/>
      <c r="O55" s="6"/>
      <c r="P55" s="6"/>
      <c r="Q55" s="5"/>
      <c r="R55" s="6"/>
      <c r="S55" s="5"/>
      <c r="T55" s="5"/>
      <c r="U55" s="5"/>
      <c r="V55" s="5"/>
      <c r="W55" s="5"/>
      <c r="X55" s="5"/>
      <c r="Y55" s="5"/>
      <c r="Z55" s="5"/>
      <c r="AA55" s="5"/>
      <c r="AB55" s="6"/>
      <c r="AC55" s="5"/>
      <c r="AD55" s="6"/>
      <c r="AE55" s="5"/>
      <c r="AF55" s="5"/>
      <c r="AG55" s="6"/>
      <c r="AH55" s="6"/>
      <c r="AI55" s="6"/>
      <c r="AJ55" s="5"/>
    </row>
    <row r="56" spans="1:36" s="2" customFormat="1" ht="18" customHeight="1" x14ac:dyDescent="0.15">
      <c r="A56" s="3">
        <v>53</v>
      </c>
      <c r="B56" s="5" t="s">
        <v>512</v>
      </c>
      <c r="C56" s="5" t="s">
        <v>586</v>
      </c>
      <c r="D56" s="5" t="s">
        <v>499</v>
      </c>
      <c r="E56" s="6"/>
      <c r="F56" s="5"/>
      <c r="G56" s="6"/>
      <c r="H56" s="5"/>
      <c r="I56" s="6"/>
      <c r="J56" s="6"/>
      <c r="K56" s="6"/>
      <c r="L56" s="6"/>
      <c r="M56" s="6"/>
      <c r="N56" s="6"/>
      <c r="O56" s="6"/>
      <c r="P56" s="6"/>
      <c r="Q56" s="5"/>
      <c r="R56" s="6"/>
      <c r="S56" s="5"/>
      <c r="T56" s="5"/>
      <c r="U56" s="5"/>
      <c r="V56" s="5"/>
      <c r="W56" s="5"/>
      <c r="X56" s="5"/>
      <c r="Y56" s="5"/>
      <c r="Z56" s="5"/>
      <c r="AA56" s="5"/>
      <c r="AB56" s="6"/>
      <c r="AC56" s="5"/>
      <c r="AD56" s="6"/>
      <c r="AE56" s="5"/>
      <c r="AF56" s="5"/>
      <c r="AG56" s="6"/>
      <c r="AH56" s="6"/>
      <c r="AI56" s="6"/>
      <c r="AJ56" s="5"/>
    </row>
    <row r="57" spans="1:36" s="2" customFormat="1" ht="18" customHeight="1" x14ac:dyDescent="0.15">
      <c r="A57" s="5">
        <v>54</v>
      </c>
      <c r="B57" s="5" t="s">
        <v>512</v>
      </c>
      <c r="C57" s="5" t="s">
        <v>587</v>
      </c>
      <c r="D57" s="5" t="s">
        <v>499</v>
      </c>
      <c r="E57" s="6"/>
      <c r="F57" s="5"/>
      <c r="G57" s="6"/>
      <c r="H57" s="5"/>
      <c r="I57" s="6"/>
      <c r="J57" s="6"/>
      <c r="K57" s="6"/>
      <c r="L57" s="6"/>
      <c r="M57" s="6"/>
      <c r="N57" s="6"/>
      <c r="O57" s="6"/>
      <c r="P57" s="6"/>
      <c r="Q57" s="5"/>
      <c r="R57" s="6"/>
      <c r="S57" s="5"/>
      <c r="T57" s="5"/>
      <c r="U57" s="5"/>
      <c r="V57" s="5"/>
      <c r="W57" s="5"/>
      <c r="X57" s="5"/>
      <c r="Y57" s="5"/>
      <c r="Z57" s="5"/>
      <c r="AA57" s="5"/>
      <c r="AB57" s="6"/>
      <c r="AC57" s="5"/>
      <c r="AD57" s="6"/>
      <c r="AE57" s="5"/>
      <c r="AF57" s="5"/>
      <c r="AG57" s="6"/>
      <c r="AH57" s="6"/>
      <c r="AI57" s="6"/>
      <c r="AJ57" s="5"/>
    </row>
    <row r="58" spans="1:36" s="2" customFormat="1" ht="18" customHeight="1" x14ac:dyDescent="0.15">
      <c r="A58" s="3">
        <v>55</v>
      </c>
      <c r="B58" s="5" t="s">
        <v>512</v>
      </c>
      <c r="C58" s="5" t="s">
        <v>588</v>
      </c>
      <c r="D58" s="5" t="s">
        <v>499</v>
      </c>
      <c r="E58" s="6"/>
      <c r="F58" s="5"/>
      <c r="G58" s="6"/>
      <c r="H58" s="5"/>
      <c r="I58" s="6"/>
      <c r="J58" s="6"/>
      <c r="K58" s="6"/>
      <c r="L58" s="6"/>
      <c r="M58" s="6"/>
      <c r="N58" s="6"/>
      <c r="O58" s="6"/>
      <c r="P58" s="6"/>
      <c r="Q58" s="5"/>
      <c r="R58" s="6"/>
      <c r="S58" s="5"/>
      <c r="T58" s="5"/>
      <c r="U58" s="5"/>
      <c r="V58" s="5"/>
      <c r="W58" s="5"/>
      <c r="X58" s="5"/>
      <c r="Y58" s="5"/>
      <c r="Z58" s="5"/>
      <c r="AA58" s="5"/>
      <c r="AB58" s="6"/>
      <c r="AC58" s="5"/>
      <c r="AD58" s="6"/>
      <c r="AE58" s="5"/>
      <c r="AF58" s="5"/>
      <c r="AG58" s="6"/>
      <c r="AH58" s="6"/>
      <c r="AI58" s="6"/>
      <c r="AJ58" s="5"/>
    </row>
    <row r="59" spans="1:36" x14ac:dyDescent="0.15">
      <c r="A59" s="5">
        <v>56</v>
      </c>
      <c r="B59" s="7" t="s">
        <v>517</v>
      </c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12"/>
      <c r="AH59" s="12"/>
      <c r="AI59" s="12"/>
      <c r="AJ59" s="5"/>
    </row>
    <row r="61" spans="1:36" x14ac:dyDescent="0.15">
      <c r="B61" s="8" t="s">
        <v>522</v>
      </c>
      <c r="C61" s="6"/>
      <c r="D61" s="8" t="s">
        <v>523</v>
      </c>
    </row>
    <row r="62" spans="1:36" x14ac:dyDescent="0.15">
      <c r="C62" s="5"/>
      <c r="D62" s="168" t="s">
        <v>589</v>
      </c>
      <c r="E62" s="169"/>
    </row>
  </sheetData>
  <mergeCells count="35">
    <mergeCell ref="A1:AJ1"/>
    <mergeCell ref="AG2:AI2"/>
    <mergeCell ref="D62:E6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AC2:AC3"/>
    <mergeCell ref="AD2:AD3"/>
    <mergeCell ref="AE2:AE3"/>
    <mergeCell ref="AF2:AF3"/>
    <mergeCell ref="X2:X3"/>
    <mergeCell ref="Y2:Y3"/>
    <mergeCell ref="Z2:Z3"/>
    <mergeCell ref="AA2:AA3"/>
    <mergeCell ref="AB2:AB3"/>
  </mergeCells>
  <phoneticPr fontId="33" type="noConversion"/>
  <pageMargins left="0.118110236220472" right="0.118110236220472" top="0.35433070866141703" bottom="0.35433070866141703" header="0.31496062992126" footer="0.31496062992126"/>
  <pageSetup paperSize="9" scale="71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44"/>
  <sheetViews>
    <sheetView topLeftCell="A13" workbookViewId="0">
      <selection activeCell="A4" sqref="A4:XFD43"/>
    </sheetView>
  </sheetViews>
  <sheetFormatPr defaultColWidth="9" defaultRowHeight="13.5" x14ac:dyDescent="0.15"/>
  <cols>
    <col min="1" max="1" width="3.75" style="1" customWidth="1"/>
    <col min="2" max="2" width="5.25" style="1" customWidth="1"/>
    <col min="3" max="3" width="7.5" style="68" customWidth="1"/>
    <col min="4" max="5" width="6.25" style="68" customWidth="1"/>
    <col min="6" max="6" width="6.25" style="33" customWidth="1"/>
    <col min="7" max="7" width="7" style="33" customWidth="1"/>
    <col min="8" max="11" width="6.25" style="33" customWidth="1"/>
    <col min="12" max="12" width="7.5" style="33" customWidth="1"/>
    <col min="13" max="14" width="6.25" style="33" customWidth="1"/>
    <col min="15" max="15" width="6.625" style="33" customWidth="1"/>
    <col min="16" max="19" width="6.25" style="33" customWidth="1"/>
    <col min="20" max="20" width="7" style="33" customWidth="1"/>
    <col min="21" max="21" width="6.75" style="1" customWidth="1"/>
    <col min="22" max="22" width="6.5" style="33" hidden="1" customWidth="1"/>
    <col min="23" max="16384" width="9" style="33"/>
  </cols>
  <sheetData>
    <row r="1" spans="1:22" ht="25.5" customHeight="1" x14ac:dyDescent="0.15">
      <c r="A1" s="133" t="s">
        <v>48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</row>
    <row r="2" spans="1:22" ht="16.5" customHeight="1" x14ac:dyDescent="0.15">
      <c r="A2" s="130" t="s">
        <v>1</v>
      </c>
      <c r="B2" s="130"/>
      <c r="C2" s="130"/>
      <c r="D2" s="130" t="s">
        <v>49</v>
      </c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27" t="s">
        <v>50</v>
      </c>
      <c r="S2" s="128"/>
      <c r="T2" s="129"/>
      <c r="U2" s="67"/>
    </row>
    <row r="3" spans="1:22" s="2" customFormat="1" ht="45" x14ac:dyDescent="0.15">
      <c r="A3" s="3" t="s">
        <v>5</v>
      </c>
      <c r="B3" s="3" t="s">
        <v>6</v>
      </c>
      <c r="C3" s="90" t="s">
        <v>7</v>
      </c>
      <c r="D3" s="35" t="s">
        <v>8</v>
      </c>
      <c r="E3" s="35" t="s">
        <v>9</v>
      </c>
      <c r="F3" s="35" t="s">
        <v>10</v>
      </c>
      <c r="G3" s="35" t="s">
        <v>51</v>
      </c>
      <c r="H3" s="35" t="s">
        <v>12</v>
      </c>
      <c r="I3" s="35" t="s">
        <v>52</v>
      </c>
      <c r="J3" s="35" t="s">
        <v>14</v>
      </c>
      <c r="K3" s="35" t="s">
        <v>15</v>
      </c>
      <c r="L3" s="35" t="s">
        <v>16</v>
      </c>
      <c r="M3" s="35" t="s">
        <v>17</v>
      </c>
      <c r="N3" s="35" t="s">
        <v>18</v>
      </c>
      <c r="O3" s="35" t="s">
        <v>19</v>
      </c>
      <c r="P3" s="35" t="s">
        <v>20</v>
      </c>
      <c r="Q3" s="35" t="s">
        <v>21</v>
      </c>
      <c r="R3" s="35" t="s">
        <v>53</v>
      </c>
      <c r="S3" s="35" t="s">
        <v>23</v>
      </c>
      <c r="T3" s="35" t="s">
        <v>25</v>
      </c>
      <c r="U3" s="4" t="s">
        <v>4</v>
      </c>
      <c r="V3" s="87" t="s">
        <v>26</v>
      </c>
    </row>
    <row r="4" spans="1:22" s="2" customFormat="1" ht="11.25" x14ac:dyDescent="0.15">
      <c r="A4" s="131" t="s">
        <v>27</v>
      </c>
      <c r="B4" s="132"/>
      <c r="D4" s="112">
        <v>0.08</v>
      </c>
      <c r="E4" s="112">
        <v>0.02</v>
      </c>
      <c r="F4" s="112">
        <v>0.15</v>
      </c>
      <c r="G4" s="112">
        <v>0.05</v>
      </c>
      <c r="H4" s="112">
        <v>0.02</v>
      </c>
      <c r="I4" s="112">
        <v>0.03</v>
      </c>
      <c r="J4" s="112">
        <v>0.12</v>
      </c>
      <c r="K4" s="112">
        <v>0.18</v>
      </c>
      <c r="L4" s="112">
        <v>0.05</v>
      </c>
      <c r="M4" s="112">
        <v>0.05</v>
      </c>
      <c r="N4" s="112">
        <v>0.05</v>
      </c>
      <c r="O4" s="112">
        <v>0.01</v>
      </c>
      <c r="P4" s="112">
        <v>0.01</v>
      </c>
      <c r="Q4" s="112">
        <v>0.01</v>
      </c>
      <c r="R4" s="113">
        <v>0.05</v>
      </c>
      <c r="S4" s="113">
        <v>0.05</v>
      </c>
      <c r="T4" s="113">
        <v>7.0000000000000007E-2</v>
      </c>
      <c r="U4" s="113">
        <v>1</v>
      </c>
    </row>
    <row r="5" spans="1:22" x14ac:dyDescent="0.15">
      <c r="A5" s="116">
        <v>15</v>
      </c>
      <c r="B5" s="119" t="s">
        <v>28</v>
      </c>
      <c r="C5" s="86" t="s">
        <v>29</v>
      </c>
      <c r="D5" s="65">
        <f t="shared" ref="D5" si="0">U5*0.08</f>
        <v>166.4</v>
      </c>
      <c r="E5" s="65">
        <f t="shared" ref="E5" si="1">U5*0.02</f>
        <v>41.6</v>
      </c>
      <c r="F5" s="65">
        <f t="shared" ref="F5" si="2">U5*0.15</f>
        <v>312</v>
      </c>
      <c r="G5" s="65">
        <f t="shared" ref="G5" si="3">U5*0.05</f>
        <v>104</v>
      </c>
      <c r="H5" s="65">
        <f t="shared" ref="H5" si="4">U5*0.02</f>
        <v>41.6</v>
      </c>
      <c r="I5" s="65">
        <f t="shared" ref="I5" si="5">U5*0.03</f>
        <v>62.4</v>
      </c>
      <c r="J5" s="65">
        <f t="shared" ref="J5" si="6">U5*0.12</f>
        <v>249.6</v>
      </c>
      <c r="K5" s="66">
        <f>U5*0.18</f>
        <v>374.4</v>
      </c>
      <c r="L5" s="65">
        <f t="shared" ref="L5" si="7">U5*0.05</f>
        <v>104</v>
      </c>
      <c r="M5" s="65">
        <f t="shared" ref="M5" si="8">U5*0.05</f>
        <v>104</v>
      </c>
      <c r="N5" s="65">
        <f t="shared" ref="N5" si="9">U5*0.05</f>
        <v>104</v>
      </c>
      <c r="O5" s="65">
        <f t="shared" ref="O5" si="10">U5*0.01</f>
        <v>20.8</v>
      </c>
      <c r="P5" s="65">
        <f t="shared" ref="P5" si="11">U5*0.01</f>
        <v>20.8</v>
      </c>
      <c r="Q5" s="65">
        <f t="shared" ref="Q5" si="12">U5*0.01</f>
        <v>20.8</v>
      </c>
      <c r="R5" s="65">
        <f t="shared" ref="R5" si="13">U5*0.05</f>
        <v>104</v>
      </c>
      <c r="S5" s="65">
        <f t="shared" ref="S5" si="14">U5*0.05</f>
        <v>104</v>
      </c>
      <c r="T5" s="66">
        <f>U5*0.07</f>
        <v>145.60000000000002</v>
      </c>
      <c r="U5" s="3">
        <v>2080</v>
      </c>
      <c r="V5" s="33">
        <v>2190</v>
      </c>
    </row>
    <row r="6" spans="1:22" x14ac:dyDescent="0.15">
      <c r="A6" s="118"/>
      <c r="B6" s="120"/>
      <c r="C6" s="86" t="s">
        <v>30</v>
      </c>
      <c r="D6" s="65">
        <f t="shared" ref="D6:D43" si="15">U6*0.08</f>
        <v>180</v>
      </c>
      <c r="E6" s="65">
        <f t="shared" ref="E6:E43" si="16">U6*0.02</f>
        <v>45</v>
      </c>
      <c r="F6" s="65">
        <f t="shared" ref="F6:F43" si="17">U6*0.15</f>
        <v>337.5</v>
      </c>
      <c r="G6" s="65">
        <f t="shared" ref="G6:G43" si="18">U6*0.05</f>
        <v>112.5</v>
      </c>
      <c r="H6" s="65">
        <f t="shared" ref="H6:H43" si="19">U6*0.02</f>
        <v>45</v>
      </c>
      <c r="I6" s="65">
        <f t="shared" ref="I6:I43" si="20">U6*0.03</f>
        <v>67.5</v>
      </c>
      <c r="J6" s="65">
        <f t="shared" ref="J6:J43" si="21">U6*0.12</f>
        <v>270</v>
      </c>
      <c r="K6" s="66">
        <f t="shared" ref="K6:K43" si="22">U6*0.18</f>
        <v>405</v>
      </c>
      <c r="L6" s="65">
        <f t="shared" ref="L6:L43" si="23">U6*0.05</f>
        <v>112.5</v>
      </c>
      <c r="M6" s="65">
        <f t="shared" ref="M6:M43" si="24">U6*0.05</f>
        <v>112.5</v>
      </c>
      <c r="N6" s="65">
        <f t="shared" ref="N6:N43" si="25">U6*0.05</f>
        <v>112.5</v>
      </c>
      <c r="O6" s="65">
        <f t="shared" ref="O6:O43" si="26">U6*0.01</f>
        <v>22.5</v>
      </c>
      <c r="P6" s="65">
        <f t="shared" ref="P6:P43" si="27">U6*0.01</f>
        <v>22.5</v>
      </c>
      <c r="Q6" s="65">
        <f t="shared" ref="Q6:Q43" si="28">U6*0.01</f>
        <v>22.5</v>
      </c>
      <c r="R6" s="65">
        <f t="shared" ref="R6:R43" si="29">U6*0.05</f>
        <v>112.5</v>
      </c>
      <c r="S6" s="65">
        <f t="shared" ref="S6:S43" si="30">U6*0.05</f>
        <v>112.5</v>
      </c>
      <c r="T6" s="66">
        <f t="shared" ref="T6:T43" si="31">U6*0.07</f>
        <v>157.50000000000003</v>
      </c>
      <c r="U6" s="3">
        <v>2250</v>
      </c>
      <c r="V6" s="33">
        <v>2360</v>
      </c>
    </row>
    <row r="7" spans="1:22" x14ac:dyDescent="0.15">
      <c r="A7" s="116">
        <v>20</v>
      </c>
      <c r="B7" s="119" t="s">
        <v>31</v>
      </c>
      <c r="C7" s="86" t="s">
        <v>29</v>
      </c>
      <c r="D7" s="65">
        <f t="shared" si="15"/>
        <v>180.8</v>
      </c>
      <c r="E7" s="65">
        <f t="shared" si="16"/>
        <v>45.2</v>
      </c>
      <c r="F7" s="65">
        <f t="shared" si="17"/>
        <v>339</v>
      </c>
      <c r="G7" s="65">
        <f t="shared" si="18"/>
        <v>113</v>
      </c>
      <c r="H7" s="65">
        <f t="shared" si="19"/>
        <v>45.2</v>
      </c>
      <c r="I7" s="65">
        <f t="shared" si="20"/>
        <v>67.8</v>
      </c>
      <c r="J7" s="65">
        <f t="shared" si="21"/>
        <v>271.2</v>
      </c>
      <c r="K7" s="66">
        <f t="shared" si="22"/>
        <v>406.8</v>
      </c>
      <c r="L7" s="65">
        <f t="shared" si="23"/>
        <v>113</v>
      </c>
      <c r="M7" s="65">
        <f t="shared" si="24"/>
        <v>113</v>
      </c>
      <c r="N7" s="65">
        <f t="shared" si="25"/>
        <v>113</v>
      </c>
      <c r="O7" s="65">
        <f t="shared" si="26"/>
        <v>22.6</v>
      </c>
      <c r="P7" s="65">
        <f t="shared" si="27"/>
        <v>22.6</v>
      </c>
      <c r="Q7" s="65">
        <f t="shared" si="28"/>
        <v>22.6</v>
      </c>
      <c r="R7" s="65">
        <f t="shared" si="29"/>
        <v>113</v>
      </c>
      <c r="S7" s="65">
        <f t="shared" si="30"/>
        <v>113</v>
      </c>
      <c r="T7" s="66">
        <f t="shared" si="31"/>
        <v>158.20000000000002</v>
      </c>
      <c r="U7" s="3">
        <v>2260</v>
      </c>
      <c r="V7" s="33">
        <v>2190</v>
      </c>
    </row>
    <row r="8" spans="1:22" x14ac:dyDescent="0.15">
      <c r="A8" s="118"/>
      <c r="B8" s="120"/>
      <c r="C8" s="86" t="s">
        <v>30</v>
      </c>
      <c r="D8" s="65">
        <f t="shared" si="15"/>
        <v>197.6</v>
      </c>
      <c r="E8" s="65">
        <f t="shared" si="16"/>
        <v>49.4</v>
      </c>
      <c r="F8" s="65">
        <f t="shared" si="17"/>
        <v>370.5</v>
      </c>
      <c r="G8" s="65">
        <f t="shared" si="18"/>
        <v>123.5</v>
      </c>
      <c r="H8" s="65">
        <f t="shared" si="19"/>
        <v>49.4</v>
      </c>
      <c r="I8" s="65">
        <f t="shared" si="20"/>
        <v>74.099999999999994</v>
      </c>
      <c r="J8" s="65">
        <f t="shared" si="21"/>
        <v>296.39999999999998</v>
      </c>
      <c r="K8" s="66">
        <f t="shared" si="22"/>
        <v>444.59999999999997</v>
      </c>
      <c r="L8" s="65">
        <f t="shared" si="23"/>
        <v>123.5</v>
      </c>
      <c r="M8" s="65">
        <f t="shared" si="24"/>
        <v>123.5</v>
      </c>
      <c r="N8" s="65">
        <f t="shared" si="25"/>
        <v>123.5</v>
      </c>
      <c r="O8" s="65">
        <f t="shared" si="26"/>
        <v>24.7</v>
      </c>
      <c r="P8" s="65">
        <f t="shared" si="27"/>
        <v>24.7</v>
      </c>
      <c r="Q8" s="65">
        <f t="shared" si="28"/>
        <v>24.7</v>
      </c>
      <c r="R8" s="65">
        <f t="shared" si="29"/>
        <v>123.5</v>
      </c>
      <c r="S8" s="65">
        <f t="shared" si="30"/>
        <v>123.5</v>
      </c>
      <c r="T8" s="66">
        <f t="shared" si="31"/>
        <v>172.9</v>
      </c>
      <c r="U8" s="3">
        <v>2470</v>
      </c>
      <c r="V8" s="33">
        <v>2360</v>
      </c>
    </row>
    <row r="9" spans="1:22" x14ac:dyDescent="0.15">
      <c r="A9" s="116">
        <v>25</v>
      </c>
      <c r="B9" s="119" t="s">
        <v>32</v>
      </c>
      <c r="C9" s="86" t="s">
        <v>29</v>
      </c>
      <c r="D9" s="65">
        <f t="shared" si="15"/>
        <v>197.6</v>
      </c>
      <c r="E9" s="65">
        <f t="shared" si="16"/>
        <v>49.4</v>
      </c>
      <c r="F9" s="65">
        <f t="shared" si="17"/>
        <v>370.5</v>
      </c>
      <c r="G9" s="65">
        <f t="shared" si="18"/>
        <v>123.5</v>
      </c>
      <c r="H9" s="65">
        <f t="shared" si="19"/>
        <v>49.4</v>
      </c>
      <c r="I9" s="65">
        <f t="shared" si="20"/>
        <v>74.099999999999994</v>
      </c>
      <c r="J9" s="65">
        <f t="shared" si="21"/>
        <v>296.39999999999998</v>
      </c>
      <c r="K9" s="66">
        <f t="shared" si="22"/>
        <v>444.59999999999997</v>
      </c>
      <c r="L9" s="65">
        <f t="shared" si="23"/>
        <v>123.5</v>
      </c>
      <c r="M9" s="65">
        <f t="shared" si="24"/>
        <v>123.5</v>
      </c>
      <c r="N9" s="65">
        <f t="shared" si="25"/>
        <v>123.5</v>
      </c>
      <c r="O9" s="65">
        <f t="shared" si="26"/>
        <v>24.7</v>
      </c>
      <c r="P9" s="65">
        <f t="shared" si="27"/>
        <v>24.7</v>
      </c>
      <c r="Q9" s="65">
        <f t="shared" si="28"/>
        <v>24.7</v>
      </c>
      <c r="R9" s="65">
        <f t="shared" si="29"/>
        <v>123.5</v>
      </c>
      <c r="S9" s="65">
        <f t="shared" si="30"/>
        <v>123.5</v>
      </c>
      <c r="T9" s="66">
        <f t="shared" si="31"/>
        <v>172.9</v>
      </c>
      <c r="U9" s="3">
        <v>2470</v>
      </c>
      <c r="V9" s="33">
        <v>2370</v>
      </c>
    </row>
    <row r="10" spans="1:22" x14ac:dyDescent="0.15">
      <c r="A10" s="118"/>
      <c r="B10" s="120"/>
      <c r="C10" s="86" t="s">
        <v>30</v>
      </c>
      <c r="D10" s="65">
        <f t="shared" si="15"/>
        <v>219.20000000000002</v>
      </c>
      <c r="E10" s="65">
        <f t="shared" si="16"/>
        <v>54.800000000000004</v>
      </c>
      <c r="F10" s="65">
        <f t="shared" si="17"/>
        <v>411</v>
      </c>
      <c r="G10" s="65">
        <f t="shared" si="18"/>
        <v>137</v>
      </c>
      <c r="H10" s="65">
        <f t="shared" si="19"/>
        <v>54.800000000000004</v>
      </c>
      <c r="I10" s="65">
        <f t="shared" si="20"/>
        <v>82.2</v>
      </c>
      <c r="J10" s="65">
        <f t="shared" si="21"/>
        <v>328.8</v>
      </c>
      <c r="K10" s="66">
        <f t="shared" si="22"/>
        <v>493.2</v>
      </c>
      <c r="L10" s="65">
        <f t="shared" si="23"/>
        <v>137</v>
      </c>
      <c r="M10" s="65">
        <f t="shared" si="24"/>
        <v>137</v>
      </c>
      <c r="N10" s="65">
        <f t="shared" si="25"/>
        <v>137</v>
      </c>
      <c r="O10" s="65">
        <f t="shared" si="26"/>
        <v>27.400000000000002</v>
      </c>
      <c r="P10" s="65">
        <f t="shared" si="27"/>
        <v>27.400000000000002</v>
      </c>
      <c r="Q10" s="65">
        <f t="shared" si="28"/>
        <v>27.400000000000002</v>
      </c>
      <c r="R10" s="65">
        <f t="shared" si="29"/>
        <v>137</v>
      </c>
      <c r="S10" s="65">
        <f t="shared" si="30"/>
        <v>137</v>
      </c>
      <c r="T10" s="66">
        <f t="shared" si="31"/>
        <v>191.8</v>
      </c>
      <c r="U10" s="3">
        <v>2740</v>
      </c>
      <c r="V10" s="33">
        <v>2550</v>
      </c>
    </row>
    <row r="11" spans="1:22" x14ac:dyDescent="0.15">
      <c r="A11" s="116">
        <v>40</v>
      </c>
      <c r="B11" s="119" t="s">
        <v>33</v>
      </c>
      <c r="C11" s="86" t="s">
        <v>29</v>
      </c>
      <c r="D11" s="65">
        <f t="shared" si="15"/>
        <v>215.20000000000002</v>
      </c>
      <c r="E11" s="65">
        <f t="shared" si="16"/>
        <v>53.800000000000004</v>
      </c>
      <c r="F11" s="65">
        <f t="shared" si="17"/>
        <v>403.5</v>
      </c>
      <c r="G11" s="65">
        <f t="shared" si="18"/>
        <v>134.5</v>
      </c>
      <c r="H11" s="65">
        <f t="shared" si="19"/>
        <v>53.800000000000004</v>
      </c>
      <c r="I11" s="65">
        <f t="shared" si="20"/>
        <v>80.7</v>
      </c>
      <c r="J11" s="65">
        <f t="shared" si="21"/>
        <v>322.8</v>
      </c>
      <c r="K11" s="66">
        <f t="shared" si="22"/>
        <v>484.2</v>
      </c>
      <c r="L11" s="65">
        <f t="shared" si="23"/>
        <v>134.5</v>
      </c>
      <c r="M11" s="65">
        <f t="shared" si="24"/>
        <v>134.5</v>
      </c>
      <c r="N11" s="65">
        <f t="shared" si="25"/>
        <v>134.5</v>
      </c>
      <c r="O11" s="65">
        <f t="shared" si="26"/>
        <v>26.900000000000002</v>
      </c>
      <c r="P11" s="65">
        <f t="shared" si="27"/>
        <v>26.900000000000002</v>
      </c>
      <c r="Q11" s="65">
        <f t="shared" si="28"/>
        <v>26.900000000000002</v>
      </c>
      <c r="R11" s="65">
        <f t="shared" si="29"/>
        <v>134.5</v>
      </c>
      <c r="S11" s="65">
        <f t="shared" si="30"/>
        <v>134.5</v>
      </c>
      <c r="T11" s="66">
        <f t="shared" si="31"/>
        <v>188.3</v>
      </c>
      <c r="U11" s="3">
        <v>2690</v>
      </c>
      <c r="V11" s="33">
        <v>2500</v>
      </c>
    </row>
    <row r="12" spans="1:22" x14ac:dyDescent="0.15">
      <c r="A12" s="118"/>
      <c r="B12" s="120"/>
      <c r="C12" s="86" t="s">
        <v>30</v>
      </c>
      <c r="D12" s="65">
        <f t="shared" si="15"/>
        <v>241.6</v>
      </c>
      <c r="E12" s="65">
        <f t="shared" si="16"/>
        <v>60.4</v>
      </c>
      <c r="F12" s="65">
        <f t="shared" si="17"/>
        <v>453</v>
      </c>
      <c r="G12" s="65">
        <f t="shared" si="18"/>
        <v>151</v>
      </c>
      <c r="H12" s="65">
        <f t="shared" si="19"/>
        <v>60.4</v>
      </c>
      <c r="I12" s="65">
        <f t="shared" si="20"/>
        <v>90.6</v>
      </c>
      <c r="J12" s="65">
        <f t="shared" si="21"/>
        <v>362.4</v>
      </c>
      <c r="K12" s="66">
        <f t="shared" si="22"/>
        <v>543.6</v>
      </c>
      <c r="L12" s="65">
        <f t="shared" si="23"/>
        <v>151</v>
      </c>
      <c r="M12" s="65">
        <f t="shared" si="24"/>
        <v>151</v>
      </c>
      <c r="N12" s="65">
        <f t="shared" si="25"/>
        <v>151</v>
      </c>
      <c r="O12" s="65">
        <f t="shared" si="26"/>
        <v>30.2</v>
      </c>
      <c r="P12" s="65">
        <f t="shared" si="27"/>
        <v>30.2</v>
      </c>
      <c r="Q12" s="65">
        <f t="shared" si="28"/>
        <v>30.2</v>
      </c>
      <c r="R12" s="65">
        <f t="shared" si="29"/>
        <v>151</v>
      </c>
      <c r="S12" s="65">
        <f t="shared" si="30"/>
        <v>151</v>
      </c>
      <c r="T12" s="66">
        <f t="shared" si="31"/>
        <v>211.40000000000003</v>
      </c>
      <c r="U12" s="3">
        <v>3020</v>
      </c>
      <c r="V12" s="33">
        <v>2700</v>
      </c>
    </row>
    <row r="13" spans="1:22" x14ac:dyDescent="0.15">
      <c r="A13" s="116">
        <v>50</v>
      </c>
      <c r="B13" s="119" t="s">
        <v>34</v>
      </c>
      <c r="C13" s="86" t="s">
        <v>29</v>
      </c>
      <c r="D13" s="65">
        <f t="shared" si="15"/>
        <v>476.8</v>
      </c>
      <c r="E13" s="65">
        <f t="shared" si="16"/>
        <v>119.2</v>
      </c>
      <c r="F13" s="65">
        <f t="shared" si="17"/>
        <v>894</v>
      </c>
      <c r="G13" s="65">
        <f t="shared" si="18"/>
        <v>298</v>
      </c>
      <c r="H13" s="65">
        <f t="shared" si="19"/>
        <v>119.2</v>
      </c>
      <c r="I13" s="65">
        <f t="shared" si="20"/>
        <v>178.79999999999998</v>
      </c>
      <c r="J13" s="65">
        <f t="shared" si="21"/>
        <v>715.19999999999993</v>
      </c>
      <c r="K13" s="66">
        <f t="shared" si="22"/>
        <v>1072.8</v>
      </c>
      <c r="L13" s="65">
        <f t="shared" si="23"/>
        <v>298</v>
      </c>
      <c r="M13" s="65">
        <f t="shared" si="24"/>
        <v>298</v>
      </c>
      <c r="N13" s="65">
        <f t="shared" si="25"/>
        <v>298</v>
      </c>
      <c r="O13" s="65">
        <f t="shared" si="26"/>
        <v>59.6</v>
      </c>
      <c r="P13" s="65">
        <f t="shared" si="27"/>
        <v>59.6</v>
      </c>
      <c r="Q13" s="65">
        <f t="shared" si="28"/>
        <v>59.6</v>
      </c>
      <c r="R13" s="65">
        <f t="shared" si="29"/>
        <v>298</v>
      </c>
      <c r="S13" s="65">
        <f t="shared" si="30"/>
        <v>298</v>
      </c>
      <c r="T13" s="66">
        <f t="shared" si="31"/>
        <v>417.20000000000005</v>
      </c>
      <c r="U13" s="3">
        <v>5960</v>
      </c>
      <c r="V13" s="33">
        <v>2620</v>
      </c>
    </row>
    <row r="14" spans="1:22" x14ac:dyDescent="0.15">
      <c r="A14" s="118"/>
      <c r="B14" s="120"/>
      <c r="C14" s="86" t="s">
        <v>30</v>
      </c>
      <c r="D14" s="65">
        <f t="shared" si="15"/>
        <v>513.68000000000006</v>
      </c>
      <c r="E14" s="65">
        <f t="shared" si="16"/>
        <v>128.42000000000002</v>
      </c>
      <c r="F14" s="65">
        <f t="shared" si="17"/>
        <v>963.15</v>
      </c>
      <c r="G14" s="65">
        <f t="shared" si="18"/>
        <v>321.05</v>
      </c>
      <c r="H14" s="65">
        <f t="shared" si="19"/>
        <v>128.42000000000002</v>
      </c>
      <c r="I14" s="65">
        <f t="shared" si="20"/>
        <v>192.63</v>
      </c>
      <c r="J14" s="65">
        <f t="shared" si="21"/>
        <v>770.52</v>
      </c>
      <c r="K14" s="66">
        <f t="shared" si="22"/>
        <v>1155.78</v>
      </c>
      <c r="L14" s="65">
        <f t="shared" si="23"/>
        <v>321.05</v>
      </c>
      <c r="M14" s="65">
        <f t="shared" si="24"/>
        <v>321.05</v>
      </c>
      <c r="N14" s="65">
        <f t="shared" si="25"/>
        <v>321.05</v>
      </c>
      <c r="O14" s="65">
        <f t="shared" si="26"/>
        <v>64.210000000000008</v>
      </c>
      <c r="P14" s="65">
        <f t="shared" si="27"/>
        <v>64.210000000000008</v>
      </c>
      <c r="Q14" s="65">
        <f t="shared" si="28"/>
        <v>64.210000000000008</v>
      </c>
      <c r="R14" s="65">
        <f t="shared" si="29"/>
        <v>321.05</v>
      </c>
      <c r="S14" s="65">
        <f t="shared" si="30"/>
        <v>321.05</v>
      </c>
      <c r="T14" s="66">
        <f t="shared" si="31"/>
        <v>449.47</v>
      </c>
      <c r="U14" s="3">
        <v>6421</v>
      </c>
      <c r="V14" s="33">
        <v>3040</v>
      </c>
    </row>
    <row r="15" spans="1:22" x14ac:dyDescent="0.15">
      <c r="A15" s="116">
        <v>80</v>
      </c>
      <c r="B15" s="119" t="s">
        <v>35</v>
      </c>
      <c r="C15" s="86" t="s">
        <v>29</v>
      </c>
      <c r="D15" s="65">
        <f t="shared" si="15"/>
        <v>622.56000000000006</v>
      </c>
      <c r="E15" s="65">
        <f t="shared" si="16"/>
        <v>155.64000000000001</v>
      </c>
      <c r="F15" s="65">
        <f t="shared" si="17"/>
        <v>1167.3</v>
      </c>
      <c r="G15" s="65">
        <f t="shared" si="18"/>
        <v>389.1</v>
      </c>
      <c r="H15" s="65">
        <f t="shared" si="19"/>
        <v>155.64000000000001</v>
      </c>
      <c r="I15" s="65">
        <f t="shared" si="20"/>
        <v>233.45999999999998</v>
      </c>
      <c r="J15" s="65">
        <f t="shared" si="21"/>
        <v>933.83999999999992</v>
      </c>
      <c r="K15" s="66">
        <f t="shared" si="22"/>
        <v>1400.76</v>
      </c>
      <c r="L15" s="65">
        <f t="shared" si="23"/>
        <v>389.1</v>
      </c>
      <c r="M15" s="65">
        <f t="shared" si="24"/>
        <v>389.1</v>
      </c>
      <c r="N15" s="65">
        <f t="shared" si="25"/>
        <v>389.1</v>
      </c>
      <c r="O15" s="65">
        <f t="shared" si="26"/>
        <v>77.820000000000007</v>
      </c>
      <c r="P15" s="65">
        <f t="shared" si="27"/>
        <v>77.820000000000007</v>
      </c>
      <c r="Q15" s="65">
        <f t="shared" si="28"/>
        <v>77.820000000000007</v>
      </c>
      <c r="R15" s="65">
        <f t="shared" si="29"/>
        <v>389.1</v>
      </c>
      <c r="S15" s="65">
        <f t="shared" si="30"/>
        <v>389.1</v>
      </c>
      <c r="T15" s="66">
        <f t="shared" si="31"/>
        <v>544.74</v>
      </c>
      <c r="U15" s="3">
        <v>7782</v>
      </c>
      <c r="V15" s="33">
        <v>2990</v>
      </c>
    </row>
    <row r="16" spans="1:22" x14ac:dyDescent="0.15">
      <c r="A16" s="118"/>
      <c r="B16" s="120"/>
      <c r="C16" s="86" t="s">
        <v>30</v>
      </c>
      <c r="D16" s="65">
        <f t="shared" si="15"/>
        <v>682.64</v>
      </c>
      <c r="E16" s="65">
        <f t="shared" si="16"/>
        <v>170.66</v>
      </c>
      <c r="F16" s="65">
        <f t="shared" si="17"/>
        <v>1279.95</v>
      </c>
      <c r="G16" s="65">
        <f t="shared" si="18"/>
        <v>426.65000000000003</v>
      </c>
      <c r="H16" s="65">
        <f t="shared" si="19"/>
        <v>170.66</v>
      </c>
      <c r="I16" s="65">
        <f t="shared" si="20"/>
        <v>255.98999999999998</v>
      </c>
      <c r="J16" s="65">
        <f t="shared" si="21"/>
        <v>1023.9599999999999</v>
      </c>
      <c r="K16" s="66">
        <f t="shared" si="22"/>
        <v>1535.94</v>
      </c>
      <c r="L16" s="65">
        <f t="shared" si="23"/>
        <v>426.65000000000003</v>
      </c>
      <c r="M16" s="65">
        <f t="shared" si="24"/>
        <v>426.65000000000003</v>
      </c>
      <c r="N16" s="65">
        <f t="shared" si="25"/>
        <v>426.65000000000003</v>
      </c>
      <c r="O16" s="65">
        <f t="shared" si="26"/>
        <v>85.33</v>
      </c>
      <c r="P16" s="65">
        <f t="shared" si="27"/>
        <v>85.33</v>
      </c>
      <c r="Q16" s="65">
        <f t="shared" si="28"/>
        <v>85.33</v>
      </c>
      <c r="R16" s="65">
        <f t="shared" si="29"/>
        <v>426.65000000000003</v>
      </c>
      <c r="S16" s="65">
        <f t="shared" si="30"/>
        <v>426.65000000000003</v>
      </c>
      <c r="T16" s="66">
        <f t="shared" si="31"/>
        <v>597.31000000000006</v>
      </c>
      <c r="U16" s="3">
        <v>8533</v>
      </c>
      <c r="V16" s="33">
        <v>3320</v>
      </c>
    </row>
    <row r="17" spans="1:22" x14ac:dyDescent="0.15">
      <c r="A17" s="116">
        <v>100</v>
      </c>
      <c r="B17" s="119" t="s">
        <v>36</v>
      </c>
      <c r="C17" s="86">
        <v>150</v>
      </c>
      <c r="D17" s="65">
        <f t="shared" si="15"/>
        <v>681.92</v>
      </c>
      <c r="E17" s="65">
        <f t="shared" si="16"/>
        <v>170.48</v>
      </c>
      <c r="F17" s="65">
        <f t="shared" si="17"/>
        <v>1278.5999999999999</v>
      </c>
      <c r="G17" s="65">
        <f t="shared" si="18"/>
        <v>426.20000000000005</v>
      </c>
      <c r="H17" s="65">
        <f t="shared" si="19"/>
        <v>170.48</v>
      </c>
      <c r="I17" s="65">
        <f t="shared" si="20"/>
        <v>255.72</v>
      </c>
      <c r="J17" s="65">
        <f t="shared" si="21"/>
        <v>1022.88</v>
      </c>
      <c r="K17" s="66">
        <f t="shared" si="22"/>
        <v>1534.32</v>
      </c>
      <c r="L17" s="65">
        <f t="shared" si="23"/>
        <v>426.20000000000005</v>
      </c>
      <c r="M17" s="65">
        <f t="shared" si="24"/>
        <v>426.20000000000005</v>
      </c>
      <c r="N17" s="65">
        <f t="shared" si="25"/>
        <v>426.20000000000005</v>
      </c>
      <c r="O17" s="65">
        <f t="shared" si="26"/>
        <v>85.24</v>
      </c>
      <c r="P17" s="65">
        <f t="shared" si="27"/>
        <v>85.24</v>
      </c>
      <c r="Q17" s="65">
        <f t="shared" si="28"/>
        <v>85.24</v>
      </c>
      <c r="R17" s="65">
        <f t="shared" si="29"/>
        <v>426.20000000000005</v>
      </c>
      <c r="S17" s="65">
        <f t="shared" si="30"/>
        <v>426.20000000000005</v>
      </c>
      <c r="T17" s="66">
        <f t="shared" si="31"/>
        <v>596.68000000000006</v>
      </c>
      <c r="U17" s="3">
        <v>8524</v>
      </c>
      <c r="V17" s="33">
        <v>3530</v>
      </c>
    </row>
    <row r="18" spans="1:22" x14ac:dyDescent="0.15">
      <c r="A18" s="117"/>
      <c r="B18" s="121"/>
      <c r="C18" s="86" t="s">
        <v>37</v>
      </c>
      <c r="D18" s="65">
        <f t="shared" si="15"/>
        <v>794.80000000000007</v>
      </c>
      <c r="E18" s="65">
        <f t="shared" si="16"/>
        <v>198.70000000000002</v>
      </c>
      <c r="F18" s="65">
        <f t="shared" si="17"/>
        <v>1490.25</v>
      </c>
      <c r="G18" s="65">
        <f t="shared" si="18"/>
        <v>496.75</v>
      </c>
      <c r="H18" s="65">
        <f t="shared" si="19"/>
        <v>198.70000000000002</v>
      </c>
      <c r="I18" s="65">
        <f t="shared" si="20"/>
        <v>298.05</v>
      </c>
      <c r="J18" s="65">
        <f t="shared" si="21"/>
        <v>1192.2</v>
      </c>
      <c r="K18" s="66">
        <f t="shared" si="22"/>
        <v>1788.3</v>
      </c>
      <c r="L18" s="65">
        <f t="shared" si="23"/>
        <v>496.75</v>
      </c>
      <c r="M18" s="65">
        <f t="shared" si="24"/>
        <v>496.75</v>
      </c>
      <c r="N18" s="65">
        <f t="shared" si="25"/>
        <v>496.75</v>
      </c>
      <c r="O18" s="65">
        <f t="shared" si="26"/>
        <v>99.350000000000009</v>
      </c>
      <c r="P18" s="65">
        <f t="shared" si="27"/>
        <v>99.350000000000009</v>
      </c>
      <c r="Q18" s="65">
        <f t="shared" si="28"/>
        <v>99.350000000000009</v>
      </c>
      <c r="R18" s="65">
        <f t="shared" si="29"/>
        <v>496.75</v>
      </c>
      <c r="S18" s="65">
        <f t="shared" si="30"/>
        <v>496.75</v>
      </c>
      <c r="T18" s="66">
        <f t="shared" si="31"/>
        <v>695.45</v>
      </c>
      <c r="U18" s="3">
        <v>9935</v>
      </c>
      <c r="V18" s="33">
        <v>3880</v>
      </c>
    </row>
    <row r="19" spans="1:22" x14ac:dyDescent="0.15">
      <c r="A19" s="118"/>
      <c r="B19" s="120"/>
      <c r="C19" s="86" t="s">
        <v>30</v>
      </c>
      <c r="D19" s="65">
        <f t="shared" si="15"/>
        <v>857.28</v>
      </c>
      <c r="E19" s="65">
        <f t="shared" si="16"/>
        <v>214.32</v>
      </c>
      <c r="F19" s="65">
        <f t="shared" si="17"/>
        <v>1607.3999999999999</v>
      </c>
      <c r="G19" s="65">
        <f t="shared" si="18"/>
        <v>535.80000000000007</v>
      </c>
      <c r="H19" s="65">
        <f t="shared" si="19"/>
        <v>214.32</v>
      </c>
      <c r="I19" s="65">
        <f t="shared" si="20"/>
        <v>321.47999999999996</v>
      </c>
      <c r="J19" s="65">
        <f t="shared" si="21"/>
        <v>1285.9199999999998</v>
      </c>
      <c r="K19" s="66">
        <f t="shared" si="22"/>
        <v>1928.8799999999999</v>
      </c>
      <c r="L19" s="65">
        <f t="shared" si="23"/>
        <v>535.80000000000007</v>
      </c>
      <c r="M19" s="65">
        <f t="shared" si="24"/>
        <v>535.80000000000007</v>
      </c>
      <c r="N19" s="65">
        <f t="shared" si="25"/>
        <v>535.80000000000007</v>
      </c>
      <c r="O19" s="65">
        <f t="shared" si="26"/>
        <v>107.16</v>
      </c>
      <c r="P19" s="65">
        <f t="shared" si="27"/>
        <v>107.16</v>
      </c>
      <c r="Q19" s="65">
        <f t="shared" si="28"/>
        <v>107.16</v>
      </c>
      <c r="R19" s="65">
        <f t="shared" si="29"/>
        <v>535.80000000000007</v>
      </c>
      <c r="S19" s="65">
        <f t="shared" si="30"/>
        <v>535.80000000000007</v>
      </c>
      <c r="T19" s="66">
        <f t="shared" si="31"/>
        <v>750.12000000000012</v>
      </c>
      <c r="U19" s="3">
        <v>10716</v>
      </c>
      <c r="V19" s="33">
        <v>4410</v>
      </c>
    </row>
    <row r="20" spans="1:22" x14ac:dyDescent="0.15">
      <c r="A20" s="116">
        <v>150</v>
      </c>
      <c r="B20" s="119" t="s">
        <v>38</v>
      </c>
      <c r="C20" s="86">
        <v>150</v>
      </c>
      <c r="D20" s="65">
        <f t="shared" si="15"/>
        <v>862.16</v>
      </c>
      <c r="E20" s="65">
        <f t="shared" si="16"/>
        <v>215.54</v>
      </c>
      <c r="F20" s="65">
        <f t="shared" si="17"/>
        <v>1616.55</v>
      </c>
      <c r="G20" s="65">
        <f t="shared" si="18"/>
        <v>538.85</v>
      </c>
      <c r="H20" s="65">
        <f t="shared" si="19"/>
        <v>215.54</v>
      </c>
      <c r="I20" s="65">
        <f t="shared" si="20"/>
        <v>323.31</v>
      </c>
      <c r="J20" s="65">
        <f t="shared" si="21"/>
        <v>1293.24</v>
      </c>
      <c r="K20" s="66">
        <f t="shared" si="22"/>
        <v>1939.86</v>
      </c>
      <c r="L20" s="65">
        <f t="shared" si="23"/>
        <v>538.85</v>
      </c>
      <c r="M20" s="65">
        <f t="shared" si="24"/>
        <v>538.85</v>
      </c>
      <c r="N20" s="65">
        <f t="shared" si="25"/>
        <v>538.85</v>
      </c>
      <c r="O20" s="65">
        <f t="shared" si="26"/>
        <v>107.77</v>
      </c>
      <c r="P20" s="65">
        <f t="shared" si="27"/>
        <v>107.77</v>
      </c>
      <c r="Q20" s="65">
        <f t="shared" si="28"/>
        <v>107.77</v>
      </c>
      <c r="R20" s="65">
        <f t="shared" si="29"/>
        <v>538.85</v>
      </c>
      <c r="S20" s="65">
        <f t="shared" si="30"/>
        <v>538.85</v>
      </c>
      <c r="T20" s="66">
        <f t="shared" si="31"/>
        <v>754.3900000000001</v>
      </c>
      <c r="U20" s="3">
        <v>10777</v>
      </c>
      <c r="V20" s="33">
        <v>3680</v>
      </c>
    </row>
    <row r="21" spans="1:22" x14ac:dyDescent="0.15">
      <c r="A21" s="117"/>
      <c r="B21" s="121"/>
      <c r="C21" s="86" t="s">
        <v>37</v>
      </c>
      <c r="D21" s="65">
        <f t="shared" si="15"/>
        <v>951.84</v>
      </c>
      <c r="E21" s="65">
        <f t="shared" si="16"/>
        <v>237.96</v>
      </c>
      <c r="F21" s="65">
        <f t="shared" si="17"/>
        <v>1784.7</v>
      </c>
      <c r="G21" s="65">
        <f t="shared" si="18"/>
        <v>594.9</v>
      </c>
      <c r="H21" s="65">
        <f t="shared" si="19"/>
        <v>237.96</v>
      </c>
      <c r="I21" s="65">
        <f t="shared" si="20"/>
        <v>356.94</v>
      </c>
      <c r="J21" s="65">
        <f t="shared" si="21"/>
        <v>1427.76</v>
      </c>
      <c r="K21" s="66">
        <f t="shared" si="22"/>
        <v>2141.64</v>
      </c>
      <c r="L21" s="65">
        <f t="shared" si="23"/>
        <v>594.9</v>
      </c>
      <c r="M21" s="65">
        <f t="shared" si="24"/>
        <v>594.9</v>
      </c>
      <c r="N21" s="65">
        <f t="shared" si="25"/>
        <v>594.9</v>
      </c>
      <c r="O21" s="65">
        <f t="shared" si="26"/>
        <v>118.98</v>
      </c>
      <c r="P21" s="65">
        <f t="shared" si="27"/>
        <v>118.98</v>
      </c>
      <c r="Q21" s="65">
        <f t="shared" si="28"/>
        <v>118.98</v>
      </c>
      <c r="R21" s="65">
        <f t="shared" si="29"/>
        <v>594.9</v>
      </c>
      <c r="S21" s="65">
        <f t="shared" si="30"/>
        <v>594.9</v>
      </c>
      <c r="T21" s="66">
        <f t="shared" si="31"/>
        <v>832.86000000000013</v>
      </c>
      <c r="U21" s="3">
        <v>11898</v>
      </c>
      <c r="V21" s="33">
        <v>4570</v>
      </c>
    </row>
    <row r="22" spans="1:22" x14ac:dyDescent="0.15">
      <c r="A22" s="118"/>
      <c r="B22" s="120"/>
      <c r="C22" s="86" t="s">
        <v>30</v>
      </c>
      <c r="D22" s="65">
        <f t="shared" si="15"/>
        <v>1333.52</v>
      </c>
      <c r="E22" s="65">
        <f t="shared" si="16"/>
        <v>333.38</v>
      </c>
      <c r="F22" s="65">
        <f t="shared" si="17"/>
        <v>2500.35</v>
      </c>
      <c r="G22" s="65">
        <f t="shared" si="18"/>
        <v>833.45</v>
      </c>
      <c r="H22" s="65">
        <f t="shared" si="19"/>
        <v>333.38</v>
      </c>
      <c r="I22" s="65">
        <f t="shared" si="20"/>
        <v>500.07</v>
      </c>
      <c r="J22" s="65">
        <f t="shared" si="21"/>
        <v>2000.28</v>
      </c>
      <c r="K22" s="66">
        <f t="shared" si="22"/>
        <v>3000.42</v>
      </c>
      <c r="L22" s="65">
        <f t="shared" si="23"/>
        <v>833.45</v>
      </c>
      <c r="M22" s="65">
        <f t="shared" si="24"/>
        <v>833.45</v>
      </c>
      <c r="N22" s="65">
        <f t="shared" si="25"/>
        <v>833.45</v>
      </c>
      <c r="O22" s="65">
        <f t="shared" si="26"/>
        <v>166.69</v>
      </c>
      <c r="P22" s="65">
        <f t="shared" si="27"/>
        <v>166.69</v>
      </c>
      <c r="Q22" s="65">
        <f t="shared" si="28"/>
        <v>166.69</v>
      </c>
      <c r="R22" s="65">
        <f t="shared" si="29"/>
        <v>833.45</v>
      </c>
      <c r="S22" s="65">
        <f t="shared" si="30"/>
        <v>833.45</v>
      </c>
      <c r="T22" s="66">
        <f t="shared" si="31"/>
        <v>1166.8300000000002</v>
      </c>
      <c r="U22" s="3">
        <v>16669</v>
      </c>
      <c r="V22" s="33">
        <v>5220</v>
      </c>
    </row>
    <row r="23" spans="1:22" x14ac:dyDescent="0.15">
      <c r="A23" s="116">
        <v>200</v>
      </c>
      <c r="B23" s="119" t="s">
        <v>39</v>
      </c>
      <c r="C23" s="86">
        <v>150</v>
      </c>
      <c r="D23" s="65">
        <f t="shared" si="15"/>
        <v>1364.8</v>
      </c>
      <c r="E23" s="65">
        <f t="shared" si="16"/>
        <v>341.2</v>
      </c>
      <c r="F23" s="65">
        <f t="shared" si="17"/>
        <v>2559</v>
      </c>
      <c r="G23" s="65">
        <f t="shared" si="18"/>
        <v>853</v>
      </c>
      <c r="H23" s="65">
        <f t="shared" si="19"/>
        <v>341.2</v>
      </c>
      <c r="I23" s="65">
        <f t="shared" si="20"/>
        <v>511.79999999999995</v>
      </c>
      <c r="J23" s="65">
        <f t="shared" si="21"/>
        <v>2047.1999999999998</v>
      </c>
      <c r="K23" s="66">
        <f t="shared" si="22"/>
        <v>3070.7999999999997</v>
      </c>
      <c r="L23" s="65">
        <f t="shared" si="23"/>
        <v>853</v>
      </c>
      <c r="M23" s="65">
        <f t="shared" si="24"/>
        <v>853</v>
      </c>
      <c r="N23" s="65">
        <f t="shared" si="25"/>
        <v>853</v>
      </c>
      <c r="O23" s="65">
        <f t="shared" si="26"/>
        <v>170.6</v>
      </c>
      <c r="P23" s="65">
        <f t="shared" si="27"/>
        <v>170.6</v>
      </c>
      <c r="Q23" s="65">
        <f t="shared" si="28"/>
        <v>170.6</v>
      </c>
      <c r="R23" s="65">
        <f t="shared" si="29"/>
        <v>853</v>
      </c>
      <c r="S23" s="65">
        <f t="shared" si="30"/>
        <v>853</v>
      </c>
      <c r="T23" s="66">
        <f t="shared" si="31"/>
        <v>1194.2</v>
      </c>
      <c r="U23" s="3">
        <v>17060</v>
      </c>
      <c r="V23" s="33">
        <v>4860</v>
      </c>
    </row>
    <row r="24" spans="1:22" x14ac:dyDescent="0.15">
      <c r="A24" s="117"/>
      <c r="B24" s="121"/>
      <c r="C24" s="86" t="s">
        <v>37</v>
      </c>
      <c r="D24" s="65">
        <f t="shared" si="15"/>
        <v>1548.88</v>
      </c>
      <c r="E24" s="65">
        <f t="shared" si="16"/>
        <v>387.22</v>
      </c>
      <c r="F24" s="65">
        <f t="shared" si="17"/>
        <v>2904.15</v>
      </c>
      <c r="G24" s="65">
        <f t="shared" si="18"/>
        <v>968.05000000000007</v>
      </c>
      <c r="H24" s="65">
        <f t="shared" si="19"/>
        <v>387.22</v>
      </c>
      <c r="I24" s="65">
        <f t="shared" si="20"/>
        <v>580.82999999999993</v>
      </c>
      <c r="J24" s="65">
        <f t="shared" si="21"/>
        <v>2323.3199999999997</v>
      </c>
      <c r="K24" s="66">
        <f t="shared" si="22"/>
        <v>3484.98</v>
      </c>
      <c r="L24" s="65">
        <f t="shared" si="23"/>
        <v>968.05000000000007</v>
      </c>
      <c r="M24" s="65">
        <f t="shared" si="24"/>
        <v>968.05000000000007</v>
      </c>
      <c r="N24" s="65">
        <f t="shared" si="25"/>
        <v>968.05000000000007</v>
      </c>
      <c r="O24" s="65">
        <f t="shared" si="26"/>
        <v>193.61</v>
      </c>
      <c r="P24" s="65">
        <f t="shared" si="27"/>
        <v>193.61</v>
      </c>
      <c r="Q24" s="65">
        <f t="shared" si="28"/>
        <v>193.61</v>
      </c>
      <c r="R24" s="65">
        <f t="shared" si="29"/>
        <v>968.05000000000007</v>
      </c>
      <c r="S24" s="65">
        <f t="shared" si="30"/>
        <v>968.05000000000007</v>
      </c>
      <c r="T24" s="66">
        <f t="shared" si="31"/>
        <v>1355.2700000000002</v>
      </c>
      <c r="U24" s="3">
        <v>19361</v>
      </c>
      <c r="V24" s="33">
        <v>5370</v>
      </c>
    </row>
    <row r="25" spans="1:22" x14ac:dyDescent="0.15">
      <c r="A25" s="118"/>
      <c r="B25" s="120"/>
      <c r="C25" s="86" t="s">
        <v>30</v>
      </c>
      <c r="D25" s="65">
        <f t="shared" si="15"/>
        <v>1725.76</v>
      </c>
      <c r="E25" s="65">
        <f t="shared" si="16"/>
        <v>431.44</v>
      </c>
      <c r="F25" s="65">
        <f t="shared" si="17"/>
        <v>3235.7999999999997</v>
      </c>
      <c r="G25" s="65">
        <f t="shared" si="18"/>
        <v>1078.6000000000001</v>
      </c>
      <c r="H25" s="65">
        <f t="shared" si="19"/>
        <v>431.44</v>
      </c>
      <c r="I25" s="65">
        <f t="shared" si="20"/>
        <v>647.16</v>
      </c>
      <c r="J25" s="65">
        <f t="shared" si="21"/>
        <v>2588.64</v>
      </c>
      <c r="K25" s="66">
        <f t="shared" si="22"/>
        <v>3882.96</v>
      </c>
      <c r="L25" s="65">
        <f t="shared" si="23"/>
        <v>1078.6000000000001</v>
      </c>
      <c r="M25" s="65">
        <f t="shared" si="24"/>
        <v>1078.6000000000001</v>
      </c>
      <c r="N25" s="65">
        <f t="shared" si="25"/>
        <v>1078.6000000000001</v>
      </c>
      <c r="O25" s="65">
        <f t="shared" si="26"/>
        <v>215.72</v>
      </c>
      <c r="P25" s="65">
        <f t="shared" si="27"/>
        <v>215.72</v>
      </c>
      <c r="Q25" s="65">
        <f t="shared" si="28"/>
        <v>215.72</v>
      </c>
      <c r="R25" s="65">
        <f t="shared" si="29"/>
        <v>1078.6000000000001</v>
      </c>
      <c r="S25" s="65">
        <f t="shared" si="30"/>
        <v>1078.6000000000001</v>
      </c>
      <c r="T25" s="66">
        <f t="shared" si="31"/>
        <v>1510.0400000000002</v>
      </c>
      <c r="U25" s="3">
        <v>21572</v>
      </c>
      <c r="V25" s="33">
        <v>6220</v>
      </c>
    </row>
    <row r="26" spans="1:22" x14ac:dyDescent="0.15">
      <c r="A26" s="116">
        <v>250</v>
      </c>
      <c r="B26" s="119" t="s">
        <v>40</v>
      </c>
      <c r="C26" s="86">
        <v>150</v>
      </c>
      <c r="D26" s="65">
        <f t="shared" si="15"/>
        <v>1745.8400000000001</v>
      </c>
      <c r="E26" s="65">
        <f t="shared" si="16"/>
        <v>436.46000000000004</v>
      </c>
      <c r="F26" s="65">
        <f t="shared" si="17"/>
        <v>3273.45</v>
      </c>
      <c r="G26" s="65">
        <f t="shared" si="18"/>
        <v>1091.1500000000001</v>
      </c>
      <c r="H26" s="65">
        <f t="shared" si="19"/>
        <v>436.46000000000004</v>
      </c>
      <c r="I26" s="65">
        <f t="shared" si="20"/>
        <v>654.68999999999994</v>
      </c>
      <c r="J26" s="65">
        <f t="shared" si="21"/>
        <v>2618.7599999999998</v>
      </c>
      <c r="K26" s="66">
        <f t="shared" si="22"/>
        <v>3928.14</v>
      </c>
      <c r="L26" s="65">
        <f t="shared" si="23"/>
        <v>1091.1500000000001</v>
      </c>
      <c r="M26" s="65">
        <f t="shared" si="24"/>
        <v>1091.1500000000001</v>
      </c>
      <c r="N26" s="65">
        <f t="shared" si="25"/>
        <v>1091.1500000000001</v>
      </c>
      <c r="O26" s="65">
        <f t="shared" si="26"/>
        <v>218.23000000000002</v>
      </c>
      <c r="P26" s="65">
        <f t="shared" si="27"/>
        <v>218.23000000000002</v>
      </c>
      <c r="Q26" s="65">
        <f t="shared" si="28"/>
        <v>218.23000000000002</v>
      </c>
      <c r="R26" s="65">
        <f t="shared" si="29"/>
        <v>1091.1500000000001</v>
      </c>
      <c r="S26" s="65">
        <f t="shared" si="30"/>
        <v>1091.1500000000001</v>
      </c>
      <c r="T26" s="66">
        <f t="shared" si="31"/>
        <v>1527.6100000000001</v>
      </c>
      <c r="U26" s="3">
        <v>21823</v>
      </c>
      <c r="V26" s="33">
        <v>6020</v>
      </c>
    </row>
    <row r="27" spans="1:22" x14ac:dyDescent="0.15">
      <c r="A27" s="117"/>
      <c r="B27" s="121"/>
      <c r="C27" s="86" t="s">
        <v>37</v>
      </c>
      <c r="D27" s="65">
        <f t="shared" si="15"/>
        <v>1776.32</v>
      </c>
      <c r="E27" s="65">
        <f t="shared" si="16"/>
        <v>444.08</v>
      </c>
      <c r="F27" s="65">
        <f t="shared" si="17"/>
        <v>3330.6</v>
      </c>
      <c r="G27" s="65">
        <f t="shared" si="18"/>
        <v>1110.2</v>
      </c>
      <c r="H27" s="65">
        <f t="shared" si="19"/>
        <v>444.08</v>
      </c>
      <c r="I27" s="65">
        <f t="shared" si="20"/>
        <v>666.12</v>
      </c>
      <c r="J27" s="65">
        <f t="shared" si="21"/>
        <v>2664.48</v>
      </c>
      <c r="K27" s="66">
        <f t="shared" si="22"/>
        <v>3996.72</v>
      </c>
      <c r="L27" s="65">
        <f t="shared" si="23"/>
        <v>1110.2</v>
      </c>
      <c r="M27" s="65">
        <f t="shared" si="24"/>
        <v>1110.2</v>
      </c>
      <c r="N27" s="65">
        <f t="shared" si="25"/>
        <v>1110.2</v>
      </c>
      <c r="O27" s="65">
        <f t="shared" si="26"/>
        <v>222.04</v>
      </c>
      <c r="P27" s="65">
        <f t="shared" si="27"/>
        <v>222.04</v>
      </c>
      <c r="Q27" s="65">
        <f t="shared" si="28"/>
        <v>222.04</v>
      </c>
      <c r="R27" s="65">
        <f t="shared" si="29"/>
        <v>1110.2</v>
      </c>
      <c r="S27" s="65">
        <f t="shared" si="30"/>
        <v>1110.2</v>
      </c>
      <c r="T27" s="66">
        <f t="shared" si="31"/>
        <v>1554.2800000000002</v>
      </c>
      <c r="U27" s="3">
        <v>22204</v>
      </c>
      <c r="V27" s="33">
        <v>6830</v>
      </c>
    </row>
    <row r="28" spans="1:22" x14ac:dyDescent="0.15">
      <c r="A28" s="118"/>
      <c r="B28" s="120"/>
      <c r="C28" s="86" t="s">
        <v>30</v>
      </c>
      <c r="D28" s="65">
        <f t="shared" si="15"/>
        <v>2042.8</v>
      </c>
      <c r="E28" s="65">
        <f t="shared" si="16"/>
        <v>510.7</v>
      </c>
      <c r="F28" s="65">
        <f t="shared" si="17"/>
        <v>3830.25</v>
      </c>
      <c r="G28" s="65">
        <f t="shared" si="18"/>
        <v>1276.75</v>
      </c>
      <c r="H28" s="65">
        <f t="shared" si="19"/>
        <v>510.7</v>
      </c>
      <c r="I28" s="65">
        <f t="shared" si="20"/>
        <v>766.05</v>
      </c>
      <c r="J28" s="65">
        <f t="shared" si="21"/>
        <v>3064.2</v>
      </c>
      <c r="K28" s="66">
        <f t="shared" si="22"/>
        <v>4596.3</v>
      </c>
      <c r="L28" s="65">
        <f t="shared" si="23"/>
        <v>1276.75</v>
      </c>
      <c r="M28" s="65">
        <f t="shared" si="24"/>
        <v>1276.75</v>
      </c>
      <c r="N28" s="65">
        <f t="shared" si="25"/>
        <v>1276.75</v>
      </c>
      <c r="O28" s="65">
        <f t="shared" si="26"/>
        <v>255.35</v>
      </c>
      <c r="P28" s="65">
        <f t="shared" si="27"/>
        <v>255.35</v>
      </c>
      <c r="Q28" s="65">
        <f t="shared" si="28"/>
        <v>255.35</v>
      </c>
      <c r="R28" s="65">
        <f t="shared" si="29"/>
        <v>1276.75</v>
      </c>
      <c r="S28" s="65">
        <f t="shared" si="30"/>
        <v>1276.75</v>
      </c>
      <c r="T28" s="66">
        <f t="shared" si="31"/>
        <v>1787.4500000000003</v>
      </c>
      <c r="U28" s="3">
        <v>25535</v>
      </c>
      <c r="V28" s="33">
        <v>7790</v>
      </c>
    </row>
    <row r="29" spans="1:22" x14ac:dyDescent="0.15">
      <c r="A29" s="116">
        <v>300</v>
      </c>
      <c r="B29" s="119" t="s">
        <v>41</v>
      </c>
      <c r="C29" s="86">
        <v>150</v>
      </c>
      <c r="D29" s="65">
        <f t="shared" si="15"/>
        <v>1818.88</v>
      </c>
      <c r="E29" s="65">
        <f t="shared" si="16"/>
        <v>454.72</v>
      </c>
      <c r="F29" s="65">
        <f t="shared" si="17"/>
        <v>3410.4</v>
      </c>
      <c r="G29" s="65">
        <f t="shared" si="18"/>
        <v>1136.8</v>
      </c>
      <c r="H29" s="65">
        <f t="shared" si="19"/>
        <v>454.72</v>
      </c>
      <c r="I29" s="65">
        <f t="shared" si="20"/>
        <v>682.07999999999993</v>
      </c>
      <c r="J29" s="65">
        <f t="shared" si="21"/>
        <v>2728.3199999999997</v>
      </c>
      <c r="K29" s="66">
        <f t="shared" si="22"/>
        <v>4092.48</v>
      </c>
      <c r="L29" s="65">
        <f t="shared" si="23"/>
        <v>1136.8</v>
      </c>
      <c r="M29" s="65">
        <f t="shared" si="24"/>
        <v>1136.8</v>
      </c>
      <c r="N29" s="65">
        <f t="shared" si="25"/>
        <v>1136.8</v>
      </c>
      <c r="O29" s="65">
        <f t="shared" si="26"/>
        <v>227.36</v>
      </c>
      <c r="P29" s="65">
        <f t="shared" si="27"/>
        <v>227.36</v>
      </c>
      <c r="Q29" s="65">
        <f t="shared" si="28"/>
        <v>227.36</v>
      </c>
      <c r="R29" s="65">
        <f t="shared" si="29"/>
        <v>1136.8</v>
      </c>
      <c r="S29" s="65">
        <f t="shared" si="30"/>
        <v>1136.8</v>
      </c>
      <c r="T29" s="66">
        <f t="shared" si="31"/>
        <v>1591.5200000000002</v>
      </c>
      <c r="U29" s="3">
        <v>22736</v>
      </c>
      <c r="V29" s="33">
        <v>7430</v>
      </c>
    </row>
    <row r="30" spans="1:22" x14ac:dyDescent="0.15">
      <c r="A30" s="117"/>
      <c r="B30" s="121"/>
      <c r="C30" s="86" t="s">
        <v>37</v>
      </c>
      <c r="D30" s="65">
        <f t="shared" si="15"/>
        <v>1967.76</v>
      </c>
      <c r="E30" s="65">
        <f t="shared" si="16"/>
        <v>491.94</v>
      </c>
      <c r="F30" s="65">
        <f t="shared" si="17"/>
        <v>3689.5499999999997</v>
      </c>
      <c r="G30" s="65">
        <f t="shared" si="18"/>
        <v>1229.8500000000001</v>
      </c>
      <c r="H30" s="65">
        <f t="shared" si="19"/>
        <v>491.94</v>
      </c>
      <c r="I30" s="65">
        <f t="shared" si="20"/>
        <v>737.91</v>
      </c>
      <c r="J30" s="65">
        <f t="shared" si="21"/>
        <v>2951.64</v>
      </c>
      <c r="K30" s="66">
        <f t="shared" si="22"/>
        <v>4427.46</v>
      </c>
      <c r="L30" s="65">
        <f t="shared" si="23"/>
        <v>1229.8500000000001</v>
      </c>
      <c r="M30" s="65">
        <f t="shared" si="24"/>
        <v>1229.8500000000001</v>
      </c>
      <c r="N30" s="65">
        <f t="shared" si="25"/>
        <v>1229.8500000000001</v>
      </c>
      <c r="O30" s="65">
        <f t="shared" si="26"/>
        <v>245.97</v>
      </c>
      <c r="P30" s="65">
        <f t="shared" si="27"/>
        <v>245.97</v>
      </c>
      <c r="Q30" s="65">
        <f t="shared" si="28"/>
        <v>245.97</v>
      </c>
      <c r="R30" s="65">
        <f t="shared" si="29"/>
        <v>1229.8500000000001</v>
      </c>
      <c r="S30" s="65">
        <f t="shared" si="30"/>
        <v>1229.8500000000001</v>
      </c>
      <c r="T30" s="66">
        <f t="shared" si="31"/>
        <v>1721.7900000000002</v>
      </c>
      <c r="U30" s="3">
        <v>24597</v>
      </c>
      <c r="V30" s="33">
        <v>8340</v>
      </c>
    </row>
    <row r="31" spans="1:22" x14ac:dyDescent="0.15">
      <c r="A31" s="118"/>
      <c r="B31" s="120"/>
      <c r="C31" s="86" t="s">
        <v>30</v>
      </c>
      <c r="D31" s="65">
        <f t="shared" si="15"/>
        <v>2139.04</v>
      </c>
      <c r="E31" s="65">
        <f t="shared" si="16"/>
        <v>534.76</v>
      </c>
      <c r="F31" s="65">
        <f t="shared" si="17"/>
        <v>4010.7</v>
      </c>
      <c r="G31" s="65">
        <f t="shared" si="18"/>
        <v>1336.9</v>
      </c>
      <c r="H31" s="65">
        <f t="shared" si="19"/>
        <v>534.76</v>
      </c>
      <c r="I31" s="65">
        <f t="shared" si="20"/>
        <v>802.14</v>
      </c>
      <c r="J31" s="65">
        <f t="shared" si="21"/>
        <v>3208.56</v>
      </c>
      <c r="K31" s="66">
        <f t="shared" si="22"/>
        <v>4812.84</v>
      </c>
      <c r="L31" s="65">
        <f t="shared" si="23"/>
        <v>1336.9</v>
      </c>
      <c r="M31" s="65">
        <f t="shared" si="24"/>
        <v>1336.9</v>
      </c>
      <c r="N31" s="65">
        <f t="shared" si="25"/>
        <v>1336.9</v>
      </c>
      <c r="O31" s="65">
        <f t="shared" si="26"/>
        <v>267.38</v>
      </c>
      <c r="P31" s="65">
        <f t="shared" si="27"/>
        <v>267.38</v>
      </c>
      <c r="Q31" s="65">
        <f t="shared" si="28"/>
        <v>267.38</v>
      </c>
      <c r="R31" s="65">
        <f t="shared" si="29"/>
        <v>1336.9</v>
      </c>
      <c r="S31" s="65">
        <f t="shared" si="30"/>
        <v>1336.9</v>
      </c>
      <c r="T31" s="66">
        <f t="shared" si="31"/>
        <v>1871.66</v>
      </c>
      <c r="U31" s="3">
        <v>26738</v>
      </c>
      <c r="V31" s="33">
        <v>9420</v>
      </c>
    </row>
    <row r="32" spans="1:22" x14ac:dyDescent="0.15">
      <c r="A32" s="116">
        <v>350</v>
      </c>
      <c r="B32" s="119" t="s">
        <v>42</v>
      </c>
      <c r="C32" s="86">
        <v>150</v>
      </c>
      <c r="D32" s="65">
        <f t="shared" si="15"/>
        <v>2904.8</v>
      </c>
      <c r="E32" s="65">
        <f t="shared" si="16"/>
        <v>726.2</v>
      </c>
      <c r="F32" s="65">
        <f t="shared" si="17"/>
        <v>5446.5</v>
      </c>
      <c r="G32" s="65">
        <f t="shared" si="18"/>
        <v>1815.5</v>
      </c>
      <c r="H32" s="65">
        <f t="shared" si="19"/>
        <v>726.2</v>
      </c>
      <c r="I32" s="65">
        <f t="shared" si="20"/>
        <v>1089.3</v>
      </c>
      <c r="J32" s="65">
        <f t="shared" si="21"/>
        <v>4357.2</v>
      </c>
      <c r="K32" s="66">
        <f t="shared" si="22"/>
        <v>6535.8</v>
      </c>
      <c r="L32" s="65">
        <f t="shared" si="23"/>
        <v>1815.5</v>
      </c>
      <c r="M32" s="65">
        <f t="shared" si="24"/>
        <v>1815.5</v>
      </c>
      <c r="N32" s="65">
        <f t="shared" si="25"/>
        <v>1815.5</v>
      </c>
      <c r="O32" s="65">
        <f t="shared" si="26"/>
        <v>363.1</v>
      </c>
      <c r="P32" s="65">
        <f t="shared" si="27"/>
        <v>363.1</v>
      </c>
      <c r="Q32" s="65">
        <f t="shared" si="28"/>
        <v>363.1</v>
      </c>
      <c r="R32" s="65">
        <f t="shared" si="29"/>
        <v>1815.5</v>
      </c>
      <c r="S32" s="65">
        <f t="shared" si="30"/>
        <v>1815.5</v>
      </c>
      <c r="T32" s="66">
        <f t="shared" si="31"/>
        <v>2541.7000000000003</v>
      </c>
      <c r="U32" s="3">
        <v>36310</v>
      </c>
      <c r="V32" s="33">
        <v>8390</v>
      </c>
    </row>
    <row r="33" spans="1:22" x14ac:dyDescent="0.15">
      <c r="A33" s="117"/>
      <c r="B33" s="121"/>
      <c r="C33" s="86" t="s">
        <v>37</v>
      </c>
      <c r="D33" s="65">
        <f t="shared" si="15"/>
        <v>3476.8</v>
      </c>
      <c r="E33" s="65">
        <f t="shared" si="16"/>
        <v>869.2</v>
      </c>
      <c r="F33" s="65">
        <f t="shared" si="17"/>
        <v>6519</v>
      </c>
      <c r="G33" s="65">
        <f t="shared" si="18"/>
        <v>2173</v>
      </c>
      <c r="H33" s="65">
        <f t="shared" si="19"/>
        <v>869.2</v>
      </c>
      <c r="I33" s="65">
        <f t="shared" si="20"/>
        <v>1303.8</v>
      </c>
      <c r="J33" s="65">
        <f t="shared" si="21"/>
        <v>5215.2</v>
      </c>
      <c r="K33" s="66">
        <f t="shared" si="22"/>
        <v>7822.7999999999993</v>
      </c>
      <c r="L33" s="65">
        <f t="shared" si="23"/>
        <v>2173</v>
      </c>
      <c r="M33" s="65">
        <f t="shared" si="24"/>
        <v>2173</v>
      </c>
      <c r="N33" s="65">
        <f t="shared" si="25"/>
        <v>2173</v>
      </c>
      <c r="O33" s="65">
        <f t="shared" si="26"/>
        <v>434.6</v>
      </c>
      <c r="P33" s="65">
        <f t="shared" si="27"/>
        <v>434.6</v>
      </c>
      <c r="Q33" s="65">
        <f t="shared" si="28"/>
        <v>434.6</v>
      </c>
      <c r="R33" s="65">
        <f t="shared" si="29"/>
        <v>2173</v>
      </c>
      <c r="S33" s="65">
        <f t="shared" si="30"/>
        <v>2173</v>
      </c>
      <c r="T33" s="66">
        <f t="shared" si="31"/>
        <v>3042.2000000000003</v>
      </c>
      <c r="U33" s="3">
        <v>43460</v>
      </c>
      <c r="V33" s="33">
        <v>9800</v>
      </c>
    </row>
    <row r="34" spans="1:22" x14ac:dyDescent="0.15">
      <c r="A34" s="118"/>
      <c r="B34" s="120"/>
      <c r="C34" s="86" t="s">
        <v>30</v>
      </c>
      <c r="D34" s="65">
        <f t="shared" si="15"/>
        <v>3973.6</v>
      </c>
      <c r="E34" s="65">
        <f t="shared" si="16"/>
        <v>993.4</v>
      </c>
      <c r="F34" s="65">
        <f t="shared" si="17"/>
        <v>7450.5</v>
      </c>
      <c r="G34" s="65">
        <f t="shared" si="18"/>
        <v>2483.5</v>
      </c>
      <c r="H34" s="65">
        <f t="shared" si="19"/>
        <v>993.4</v>
      </c>
      <c r="I34" s="65">
        <f t="shared" si="20"/>
        <v>1490.1</v>
      </c>
      <c r="J34" s="65">
        <f t="shared" si="21"/>
        <v>5960.4</v>
      </c>
      <c r="K34" s="66">
        <f t="shared" si="22"/>
        <v>8940.6</v>
      </c>
      <c r="L34" s="65">
        <f t="shared" si="23"/>
        <v>2483.5</v>
      </c>
      <c r="M34" s="65">
        <f t="shared" si="24"/>
        <v>2483.5</v>
      </c>
      <c r="N34" s="65">
        <f t="shared" si="25"/>
        <v>2483.5</v>
      </c>
      <c r="O34" s="65">
        <f t="shared" si="26"/>
        <v>496.7</v>
      </c>
      <c r="P34" s="65">
        <f t="shared" si="27"/>
        <v>496.7</v>
      </c>
      <c r="Q34" s="65">
        <f t="shared" si="28"/>
        <v>496.7</v>
      </c>
      <c r="R34" s="65">
        <f t="shared" si="29"/>
        <v>2483.5</v>
      </c>
      <c r="S34" s="65">
        <f t="shared" si="30"/>
        <v>2483.5</v>
      </c>
      <c r="T34" s="66">
        <f t="shared" si="31"/>
        <v>3476.9000000000005</v>
      </c>
      <c r="U34" s="3">
        <v>49670</v>
      </c>
      <c r="V34" s="33">
        <v>10760</v>
      </c>
    </row>
    <row r="35" spans="1:22" x14ac:dyDescent="0.15">
      <c r="A35" s="116">
        <v>400</v>
      </c>
      <c r="B35" s="119" t="s">
        <v>43</v>
      </c>
      <c r="C35" s="86">
        <v>150</v>
      </c>
      <c r="D35" s="65">
        <f t="shared" si="15"/>
        <v>3656.8</v>
      </c>
      <c r="E35" s="65">
        <f t="shared" si="16"/>
        <v>914.2</v>
      </c>
      <c r="F35" s="65">
        <f t="shared" si="17"/>
        <v>6856.5</v>
      </c>
      <c r="G35" s="65">
        <f t="shared" si="18"/>
        <v>2285.5</v>
      </c>
      <c r="H35" s="65">
        <f t="shared" si="19"/>
        <v>914.2</v>
      </c>
      <c r="I35" s="65">
        <f t="shared" si="20"/>
        <v>1371.3</v>
      </c>
      <c r="J35" s="65">
        <f t="shared" si="21"/>
        <v>5485.2</v>
      </c>
      <c r="K35" s="66">
        <f t="shared" si="22"/>
        <v>8227.7999999999993</v>
      </c>
      <c r="L35" s="65">
        <f t="shared" si="23"/>
        <v>2285.5</v>
      </c>
      <c r="M35" s="65">
        <f t="shared" si="24"/>
        <v>2285.5</v>
      </c>
      <c r="N35" s="65">
        <f t="shared" si="25"/>
        <v>2285.5</v>
      </c>
      <c r="O35" s="65">
        <f t="shared" si="26"/>
        <v>457.1</v>
      </c>
      <c r="P35" s="65">
        <f t="shared" si="27"/>
        <v>457.1</v>
      </c>
      <c r="Q35" s="65">
        <f t="shared" si="28"/>
        <v>457.1</v>
      </c>
      <c r="R35" s="65">
        <f t="shared" si="29"/>
        <v>2285.5</v>
      </c>
      <c r="S35" s="65">
        <f t="shared" si="30"/>
        <v>2285.5</v>
      </c>
      <c r="T35" s="66">
        <f t="shared" si="31"/>
        <v>3199.7000000000003</v>
      </c>
      <c r="U35" s="3">
        <v>45710</v>
      </c>
      <c r="V35" s="33">
        <v>8960</v>
      </c>
    </row>
    <row r="36" spans="1:22" x14ac:dyDescent="0.15">
      <c r="A36" s="117"/>
      <c r="B36" s="121"/>
      <c r="C36" s="86" t="s">
        <v>37</v>
      </c>
      <c r="D36" s="65">
        <f t="shared" si="15"/>
        <v>4256.8</v>
      </c>
      <c r="E36" s="65">
        <f t="shared" si="16"/>
        <v>1064.2</v>
      </c>
      <c r="F36" s="65">
        <f t="shared" si="17"/>
        <v>7981.5</v>
      </c>
      <c r="G36" s="65">
        <f t="shared" si="18"/>
        <v>2660.5</v>
      </c>
      <c r="H36" s="65">
        <f t="shared" si="19"/>
        <v>1064.2</v>
      </c>
      <c r="I36" s="65">
        <f t="shared" si="20"/>
        <v>1596.3</v>
      </c>
      <c r="J36" s="65">
        <f t="shared" si="21"/>
        <v>6385.2</v>
      </c>
      <c r="K36" s="66">
        <f t="shared" si="22"/>
        <v>9577.7999999999993</v>
      </c>
      <c r="L36" s="65">
        <f t="shared" si="23"/>
        <v>2660.5</v>
      </c>
      <c r="M36" s="65">
        <f t="shared" si="24"/>
        <v>2660.5</v>
      </c>
      <c r="N36" s="65">
        <f t="shared" si="25"/>
        <v>2660.5</v>
      </c>
      <c r="O36" s="65">
        <f t="shared" si="26"/>
        <v>532.1</v>
      </c>
      <c r="P36" s="65">
        <f t="shared" si="27"/>
        <v>532.1</v>
      </c>
      <c r="Q36" s="65">
        <f t="shared" si="28"/>
        <v>532.1</v>
      </c>
      <c r="R36" s="65">
        <f t="shared" si="29"/>
        <v>2660.5</v>
      </c>
      <c r="S36" s="65">
        <f t="shared" si="30"/>
        <v>2660.5</v>
      </c>
      <c r="T36" s="66">
        <f t="shared" si="31"/>
        <v>3724.7000000000003</v>
      </c>
      <c r="U36" s="3">
        <v>53210</v>
      </c>
      <c r="V36" s="33">
        <v>10150</v>
      </c>
    </row>
    <row r="37" spans="1:22" x14ac:dyDescent="0.15">
      <c r="A37" s="118"/>
      <c r="B37" s="120"/>
      <c r="C37" s="86" t="s">
        <v>30</v>
      </c>
      <c r="D37" s="65">
        <f t="shared" si="15"/>
        <v>4341.6000000000004</v>
      </c>
      <c r="E37" s="65">
        <f t="shared" si="16"/>
        <v>1085.4000000000001</v>
      </c>
      <c r="F37" s="65">
        <f t="shared" si="17"/>
        <v>8140.5</v>
      </c>
      <c r="G37" s="65">
        <f t="shared" si="18"/>
        <v>2713.5</v>
      </c>
      <c r="H37" s="65">
        <f t="shared" si="19"/>
        <v>1085.4000000000001</v>
      </c>
      <c r="I37" s="65">
        <f t="shared" si="20"/>
        <v>1628.1</v>
      </c>
      <c r="J37" s="65">
        <f t="shared" si="21"/>
        <v>6512.4</v>
      </c>
      <c r="K37" s="66">
        <f t="shared" si="22"/>
        <v>9768.6</v>
      </c>
      <c r="L37" s="65">
        <f t="shared" si="23"/>
        <v>2713.5</v>
      </c>
      <c r="M37" s="65">
        <f t="shared" si="24"/>
        <v>2713.5</v>
      </c>
      <c r="N37" s="65">
        <f t="shared" si="25"/>
        <v>2713.5</v>
      </c>
      <c r="O37" s="65">
        <f t="shared" si="26"/>
        <v>542.70000000000005</v>
      </c>
      <c r="P37" s="65">
        <f t="shared" si="27"/>
        <v>542.70000000000005</v>
      </c>
      <c r="Q37" s="65">
        <f t="shared" si="28"/>
        <v>542.70000000000005</v>
      </c>
      <c r="R37" s="65">
        <f t="shared" si="29"/>
        <v>2713.5</v>
      </c>
      <c r="S37" s="65">
        <f t="shared" si="30"/>
        <v>2713.5</v>
      </c>
      <c r="T37" s="66">
        <f t="shared" si="31"/>
        <v>3798.9000000000005</v>
      </c>
      <c r="U37" s="3">
        <v>54270</v>
      </c>
      <c r="V37" s="33">
        <v>11490</v>
      </c>
    </row>
    <row r="38" spans="1:22" x14ac:dyDescent="0.15">
      <c r="A38" s="116">
        <v>450</v>
      </c>
      <c r="B38" s="119" t="s">
        <v>44</v>
      </c>
      <c r="C38" s="86">
        <v>150</v>
      </c>
      <c r="D38" s="65">
        <f t="shared" si="15"/>
        <v>4062.4</v>
      </c>
      <c r="E38" s="65">
        <f t="shared" si="16"/>
        <v>1015.6</v>
      </c>
      <c r="F38" s="65">
        <f t="shared" si="17"/>
        <v>7617</v>
      </c>
      <c r="G38" s="65">
        <f t="shared" si="18"/>
        <v>2539</v>
      </c>
      <c r="H38" s="65">
        <f t="shared" si="19"/>
        <v>1015.6</v>
      </c>
      <c r="I38" s="65">
        <f t="shared" si="20"/>
        <v>1523.3999999999999</v>
      </c>
      <c r="J38" s="65">
        <f t="shared" si="21"/>
        <v>6093.5999999999995</v>
      </c>
      <c r="K38" s="66">
        <f t="shared" si="22"/>
        <v>9140.4</v>
      </c>
      <c r="L38" s="65">
        <f t="shared" si="23"/>
        <v>2539</v>
      </c>
      <c r="M38" s="65">
        <f t="shared" si="24"/>
        <v>2539</v>
      </c>
      <c r="N38" s="65">
        <f t="shared" si="25"/>
        <v>2539</v>
      </c>
      <c r="O38" s="65">
        <f t="shared" si="26"/>
        <v>507.8</v>
      </c>
      <c r="P38" s="65">
        <f t="shared" si="27"/>
        <v>507.8</v>
      </c>
      <c r="Q38" s="65">
        <f t="shared" si="28"/>
        <v>507.8</v>
      </c>
      <c r="R38" s="65">
        <f t="shared" si="29"/>
        <v>2539</v>
      </c>
      <c r="S38" s="65">
        <f t="shared" si="30"/>
        <v>2539</v>
      </c>
      <c r="T38" s="66">
        <f t="shared" si="31"/>
        <v>3554.6000000000004</v>
      </c>
      <c r="U38" s="3">
        <v>50780</v>
      </c>
      <c r="V38" s="33">
        <v>9260</v>
      </c>
    </row>
    <row r="39" spans="1:22" x14ac:dyDescent="0.15">
      <c r="A39" s="117"/>
      <c r="B39" s="121"/>
      <c r="C39" s="86" t="s">
        <v>37</v>
      </c>
      <c r="D39" s="65">
        <f t="shared" si="15"/>
        <v>5096.8</v>
      </c>
      <c r="E39" s="65">
        <f t="shared" si="16"/>
        <v>1274.2</v>
      </c>
      <c r="F39" s="65">
        <f t="shared" si="17"/>
        <v>9556.5</v>
      </c>
      <c r="G39" s="65">
        <f t="shared" si="18"/>
        <v>3185.5</v>
      </c>
      <c r="H39" s="65">
        <f t="shared" si="19"/>
        <v>1274.2</v>
      </c>
      <c r="I39" s="65">
        <f t="shared" si="20"/>
        <v>1911.3</v>
      </c>
      <c r="J39" s="65">
        <f t="shared" si="21"/>
        <v>7645.2</v>
      </c>
      <c r="K39" s="66">
        <f t="shared" si="22"/>
        <v>11467.8</v>
      </c>
      <c r="L39" s="65">
        <f t="shared" si="23"/>
        <v>3185.5</v>
      </c>
      <c r="M39" s="65">
        <f t="shared" si="24"/>
        <v>3185.5</v>
      </c>
      <c r="N39" s="65">
        <f t="shared" si="25"/>
        <v>3185.5</v>
      </c>
      <c r="O39" s="65">
        <f t="shared" si="26"/>
        <v>637.1</v>
      </c>
      <c r="P39" s="65">
        <f t="shared" si="27"/>
        <v>637.1</v>
      </c>
      <c r="Q39" s="65">
        <f t="shared" si="28"/>
        <v>637.1</v>
      </c>
      <c r="R39" s="65">
        <f t="shared" si="29"/>
        <v>3185.5</v>
      </c>
      <c r="S39" s="65">
        <f t="shared" si="30"/>
        <v>3185.5</v>
      </c>
      <c r="T39" s="66">
        <f t="shared" si="31"/>
        <v>4459.7000000000007</v>
      </c>
      <c r="U39" s="3">
        <v>63710</v>
      </c>
      <c r="V39" s="33">
        <v>10450</v>
      </c>
    </row>
    <row r="40" spans="1:22" x14ac:dyDescent="0.15">
      <c r="A40" s="118"/>
      <c r="B40" s="120"/>
      <c r="C40" s="86" t="s">
        <v>30</v>
      </c>
      <c r="D40" s="65">
        <f t="shared" si="15"/>
        <v>6050.4000000000005</v>
      </c>
      <c r="E40" s="65">
        <f t="shared" si="16"/>
        <v>1512.6000000000001</v>
      </c>
      <c r="F40" s="65">
        <f t="shared" si="17"/>
        <v>11344.5</v>
      </c>
      <c r="G40" s="65">
        <f t="shared" si="18"/>
        <v>3781.5</v>
      </c>
      <c r="H40" s="65">
        <f t="shared" si="19"/>
        <v>1512.6000000000001</v>
      </c>
      <c r="I40" s="65">
        <f t="shared" si="20"/>
        <v>2268.9</v>
      </c>
      <c r="J40" s="65">
        <f t="shared" si="21"/>
        <v>9075.6</v>
      </c>
      <c r="K40" s="66">
        <f t="shared" si="22"/>
        <v>13613.4</v>
      </c>
      <c r="L40" s="65">
        <f t="shared" si="23"/>
        <v>3781.5</v>
      </c>
      <c r="M40" s="65">
        <f t="shared" si="24"/>
        <v>3781.5</v>
      </c>
      <c r="N40" s="65">
        <f t="shared" si="25"/>
        <v>3781.5</v>
      </c>
      <c r="O40" s="65">
        <f t="shared" si="26"/>
        <v>756.30000000000007</v>
      </c>
      <c r="P40" s="65">
        <f t="shared" si="27"/>
        <v>756.30000000000007</v>
      </c>
      <c r="Q40" s="65">
        <f t="shared" si="28"/>
        <v>756.30000000000007</v>
      </c>
      <c r="R40" s="65">
        <f t="shared" si="29"/>
        <v>3781.5</v>
      </c>
      <c r="S40" s="65">
        <f t="shared" si="30"/>
        <v>3781.5</v>
      </c>
      <c r="T40" s="66">
        <f t="shared" si="31"/>
        <v>5294.1</v>
      </c>
      <c r="U40" s="3">
        <v>75630</v>
      </c>
      <c r="V40" s="33">
        <v>11790</v>
      </c>
    </row>
    <row r="41" spans="1:22" x14ac:dyDescent="0.15">
      <c r="A41" s="116">
        <v>500</v>
      </c>
      <c r="B41" s="119" t="s">
        <v>45</v>
      </c>
      <c r="C41" s="86">
        <v>150</v>
      </c>
      <c r="D41" s="65">
        <f t="shared" si="15"/>
        <v>4809.6000000000004</v>
      </c>
      <c r="E41" s="65">
        <f t="shared" si="16"/>
        <v>1202.4000000000001</v>
      </c>
      <c r="F41" s="65">
        <f t="shared" si="17"/>
        <v>9018</v>
      </c>
      <c r="G41" s="65">
        <f t="shared" si="18"/>
        <v>3006</v>
      </c>
      <c r="H41" s="65">
        <f t="shared" si="19"/>
        <v>1202.4000000000001</v>
      </c>
      <c r="I41" s="65">
        <f t="shared" si="20"/>
        <v>1803.6</v>
      </c>
      <c r="J41" s="65">
        <f t="shared" si="21"/>
        <v>7214.4</v>
      </c>
      <c r="K41" s="66">
        <f t="shared" si="22"/>
        <v>10821.6</v>
      </c>
      <c r="L41" s="65">
        <f t="shared" si="23"/>
        <v>3006</v>
      </c>
      <c r="M41" s="65">
        <f t="shared" si="24"/>
        <v>3006</v>
      </c>
      <c r="N41" s="65">
        <f t="shared" si="25"/>
        <v>3006</v>
      </c>
      <c r="O41" s="65">
        <f t="shared" si="26"/>
        <v>601.20000000000005</v>
      </c>
      <c r="P41" s="65">
        <f t="shared" si="27"/>
        <v>601.20000000000005</v>
      </c>
      <c r="Q41" s="65">
        <f t="shared" si="28"/>
        <v>601.20000000000005</v>
      </c>
      <c r="R41" s="65">
        <f t="shared" si="29"/>
        <v>3006</v>
      </c>
      <c r="S41" s="65">
        <f t="shared" si="30"/>
        <v>3006</v>
      </c>
      <c r="T41" s="66">
        <f t="shared" si="31"/>
        <v>4208.4000000000005</v>
      </c>
      <c r="U41" s="3">
        <v>60120</v>
      </c>
      <c r="V41" s="33">
        <v>8956</v>
      </c>
    </row>
    <row r="42" spans="1:22" x14ac:dyDescent="0.15">
      <c r="A42" s="117"/>
      <c r="B42" s="121"/>
      <c r="C42" s="86" t="s">
        <v>37</v>
      </c>
      <c r="D42" s="65">
        <f t="shared" si="15"/>
        <v>5447.2</v>
      </c>
      <c r="E42" s="65">
        <f t="shared" si="16"/>
        <v>1361.8</v>
      </c>
      <c r="F42" s="65">
        <f t="shared" si="17"/>
        <v>10213.5</v>
      </c>
      <c r="G42" s="65">
        <f t="shared" si="18"/>
        <v>3404.5</v>
      </c>
      <c r="H42" s="65">
        <f t="shared" si="19"/>
        <v>1361.8</v>
      </c>
      <c r="I42" s="65">
        <f t="shared" si="20"/>
        <v>2042.6999999999998</v>
      </c>
      <c r="J42" s="65">
        <f t="shared" si="21"/>
        <v>8170.7999999999993</v>
      </c>
      <c r="K42" s="66">
        <f t="shared" si="22"/>
        <v>12256.199999999999</v>
      </c>
      <c r="L42" s="65">
        <f t="shared" si="23"/>
        <v>3404.5</v>
      </c>
      <c r="M42" s="65">
        <f t="shared" si="24"/>
        <v>3404.5</v>
      </c>
      <c r="N42" s="65">
        <f t="shared" si="25"/>
        <v>3404.5</v>
      </c>
      <c r="O42" s="65">
        <f t="shared" si="26"/>
        <v>680.9</v>
      </c>
      <c r="P42" s="65">
        <f t="shared" si="27"/>
        <v>680.9</v>
      </c>
      <c r="Q42" s="65">
        <f t="shared" si="28"/>
        <v>680.9</v>
      </c>
      <c r="R42" s="65">
        <f t="shared" si="29"/>
        <v>3404.5</v>
      </c>
      <c r="S42" s="65">
        <f t="shared" si="30"/>
        <v>3404.5</v>
      </c>
      <c r="T42" s="66">
        <f t="shared" si="31"/>
        <v>4766.3</v>
      </c>
      <c r="U42" s="3">
        <v>68090</v>
      </c>
      <c r="V42" s="33">
        <v>10800</v>
      </c>
    </row>
    <row r="43" spans="1:22" x14ac:dyDescent="0.15">
      <c r="A43" s="118"/>
      <c r="B43" s="120"/>
      <c r="C43" s="86" t="s">
        <v>30</v>
      </c>
      <c r="D43" s="65">
        <f t="shared" si="15"/>
        <v>6428.8</v>
      </c>
      <c r="E43" s="65">
        <f t="shared" si="16"/>
        <v>1607.2</v>
      </c>
      <c r="F43" s="65">
        <f t="shared" si="17"/>
        <v>12054</v>
      </c>
      <c r="G43" s="65">
        <f t="shared" si="18"/>
        <v>4018</v>
      </c>
      <c r="H43" s="65">
        <f t="shared" si="19"/>
        <v>1607.2</v>
      </c>
      <c r="I43" s="65">
        <f t="shared" si="20"/>
        <v>2410.7999999999997</v>
      </c>
      <c r="J43" s="65">
        <f t="shared" si="21"/>
        <v>9643.1999999999989</v>
      </c>
      <c r="K43" s="66">
        <f t="shared" si="22"/>
        <v>14464.8</v>
      </c>
      <c r="L43" s="65">
        <f t="shared" si="23"/>
        <v>4018</v>
      </c>
      <c r="M43" s="65">
        <f t="shared" si="24"/>
        <v>4018</v>
      </c>
      <c r="N43" s="65">
        <f t="shared" si="25"/>
        <v>4018</v>
      </c>
      <c r="O43" s="65">
        <f t="shared" si="26"/>
        <v>803.6</v>
      </c>
      <c r="P43" s="65">
        <f t="shared" si="27"/>
        <v>803.6</v>
      </c>
      <c r="Q43" s="65">
        <f t="shared" si="28"/>
        <v>803.6</v>
      </c>
      <c r="R43" s="65">
        <f t="shared" si="29"/>
        <v>4018</v>
      </c>
      <c r="S43" s="65">
        <f t="shared" si="30"/>
        <v>4018</v>
      </c>
      <c r="T43" s="66">
        <f t="shared" si="31"/>
        <v>5625.2000000000007</v>
      </c>
      <c r="U43" s="3">
        <v>80360</v>
      </c>
      <c r="V43" s="33">
        <v>12190</v>
      </c>
    </row>
    <row r="44" spans="1:22" x14ac:dyDescent="0.15">
      <c r="S44" s="123" t="s">
        <v>47</v>
      </c>
      <c r="T44" s="123"/>
      <c r="U44" s="61">
        <f>SUM(U5:U43)</f>
        <v>1000141</v>
      </c>
    </row>
  </sheetData>
  <mergeCells count="36">
    <mergeCell ref="A1:U1"/>
    <mergeCell ref="A2:C2"/>
    <mergeCell ref="D2:Q2"/>
    <mergeCell ref="R2:T2"/>
    <mergeCell ref="A4:B4"/>
    <mergeCell ref="S44:T44"/>
    <mergeCell ref="A5:A6"/>
    <mergeCell ref="A7:A8"/>
    <mergeCell ref="A9:A10"/>
    <mergeCell ref="A11:A12"/>
    <mergeCell ref="A13:A14"/>
    <mergeCell ref="A15:A16"/>
    <mergeCell ref="A17:A19"/>
    <mergeCell ref="A20:A22"/>
    <mergeCell ref="A23:A25"/>
    <mergeCell ref="A26:A28"/>
    <mergeCell ref="A29:A31"/>
    <mergeCell ref="A32:A34"/>
    <mergeCell ref="A35:A37"/>
    <mergeCell ref="A38:A40"/>
    <mergeCell ref="A41:A43"/>
    <mergeCell ref="B5:B6"/>
    <mergeCell ref="B7:B8"/>
    <mergeCell ref="B9:B10"/>
    <mergeCell ref="B11:B12"/>
    <mergeCell ref="B13:B14"/>
    <mergeCell ref="B15:B16"/>
    <mergeCell ref="B17:B19"/>
    <mergeCell ref="B20:B22"/>
    <mergeCell ref="B23:B25"/>
    <mergeCell ref="B26:B28"/>
    <mergeCell ref="B29:B31"/>
    <mergeCell ref="B32:B34"/>
    <mergeCell ref="B35:B37"/>
    <mergeCell ref="B38:B40"/>
    <mergeCell ref="B41:B43"/>
  </mergeCells>
  <phoneticPr fontId="33" type="noConversion"/>
  <pageMargins left="0.70866141732283472" right="0.11811023622047245" top="0.55118110236220474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26"/>
  <sheetViews>
    <sheetView workbookViewId="0">
      <selection activeCell="U5" sqref="U5:U25"/>
    </sheetView>
  </sheetViews>
  <sheetFormatPr defaultColWidth="9" defaultRowHeight="13.5" x14ac:dyDescent="0.15"/>
  <cols>
    <col min="1" max="1" width="4.75" style="1" customWidth="1"/>
    <col min="2" max="2" width="3.875" style="1" customWidth="1"/>
    <col min="3" max="3" width="7.875" style="1" customWidth="1"/>
    <col min="4" max="4" width="6" style="1" customWidth="1"/>
    <col min="5" max="5" width="7" style="1" customWidth="1"/>
    <col min="6" max="6" width="6.75" style="1" customWidth="1"/>
    <col min="7" max="7" width="7.125" style="1" customWidth="1"/>
    <col min="8" max="10" width="6" style="1" customWidth="1"/>
    <col min="11" max="12" width="6.75" style="1" customWidth="1"/>
    <col min="13" max="13" width="6.25" style="1" customWidth="1"/>
    <col min="14" max="14" width="6.375" style="1" customWidth="1"/>
    <col min="15" max="15" width="6.875" style="1" customWidth="1"/>
    <col min="16" max="17" width="5.25" style="1" customWidth="1"/>
    <col min="18" max="18" width="6.75" style="1" customWidth="1"/>
    <col min="19" max="19" width="6" style="1" customWidth="1"/>
    <col min="20" max="20" width="6.875" style="1" customWidth="1"/>
    <col min="21" max="21" width="7.5" style="1" customWidth="1"/>
    <col min="22" max="22" width="5.25" style="95" hidden="1" customWidth="1"/>
    <col min="23" max="16384" width="9" style="95"/>
  </cols>
  <sheetData>
    <row r="1" spans="1:22" ht="22.5" customHeight="1" x14ac:dyDescent="0.15">
      <c r="A1" s="133" t="s">
        <v>54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</row>
    <row r="2" spans="1:22" ht="18" customHeight="1" x14ac:dyDescent="0.15">
      <c r="A2" s="130" t="s">
        <v>1</v>
      </c>
      <c r="B2" s="130"/>
      <c r="C2" s="130"/>
      <c r="D2" s="130" t="s">
        <v>55</v>
      </c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27" t="s">
        <v>56</v>
      </c>
      <c r="S2" s="128"/>
      <c r="T2" s="128"/>
      <c r="U2" s="67"/>
    </row>
    <row r="3" spans="1:22" s="2" customFormat="1" ht="48" customHeight="1" x14ac:dyDescent="0.15">
      <c r="A3" s="3" t="s">
        <v>5</v>
      </c>
      <c r="B3" s="3" t="s">
        <v>6</v>
      </c>
      <c r="C3" s="3" t="s">
        <v>7</v>
      </c>
      <c r="D3" s="35" t="s">
        <v>57</v>
      </c>
      <c r="E3" s="35" t="s">
        <v>58</v>
      </c>
      <c r="F3" s="35" t="s">
        <v>10</v>
      </c>
      <c r="G3" s="35" t="s">
        <v>59</v>
      </c>
      <c r="H3" s="35" t="s">
        <v>12</v>
      </c>
      <c r="I3" s="35" t="s">
        <v>52</v>
      </c>
      <c r="J3" s="35" t="s">
        <v>14</v>
      </c>
      <c r="K3" s="35" t="s">
        <v>15</v>
      </c>
      <c r="L3" s="35" t="s">
        <v>16</v>
      </c>
      <c r="M3" s="35" t="s">
        <v>17</v>
      </c>
      <c r="N3" s="35" t="s">
        <v>18</v>
      </c>
      <c r="O3" s="35" t="s">
        <v>60</v>
      </c>
      <c r="P3" s="35" t="s">
        <v>20</v>
      </c>
      <c r="Q3" s="35" t="s">
        <v>21</v>
      </c>
      <c r="R3" s="35" t="s">
        <v>22</v>
      </c>
      <c r="S3" s="35" t="s">
        <v>23</v>
      </c>
      <c r="T3" s="35" t="s">
        <v>25</v>
      </c>
      <c r="U3" s="3" t="s">
        <v>61</v>
      </c>
      <c r="V3" s="87" t="s">
        <v>26</v>
      </c>
    </row>
    <row r="4" spans="1:22" s="2" customFormat="1" ht="21" customHeight="1" x14ac:dyDescent="0.15">
      <c r="A4" s="131" t="s">
        <v>27</v>
      </c>
      <c r="B4" s="132"/>
      <c r="C4" s="48"/>
      <c r="D4" s="44">
        <v>0.08</v>
      </c>
      <c r="E4" s="44">
        <v>0.02</v>
      </c>
      <c r="F4" s="44">
        <v>0.15</v>
      </c>
      <c r="G4" s="44">
        <v>0.05</v>
      </c>
      <c r="H4" s="44">
        <v>0.02</v>
      </c>
      <c r="I4" s="44">
        <v>0.03</v>
      </c>
      <c r="J4" s="44">
        <v>0.12</v>
      </c>
      <c r="K4" s="44">
        <v>0.15</v>
      </c>
      <c r="L4" s="44">
        <v>0.05</v>
      </c>
      <c r="M4" s="44">
        <v>0.05</v>
      </c>
      <c r="N4" s="44">
        <v>0.05</v>
      </c>
      <c r="O4" s="44">
        <v>0.01</v>
      </c>
      <c r="P4" s="44">
        <v>0.01</v>
      </c>
      <c r="Q4" s="44">
        <v>0.01</v>
      </c>
      <c r="R4" s="37">
        <v>0.05</v>
      </c>
      <c r="S4" s="37">
        <v>0.05</v>
      </c>
      <c r="T4" s="37">
        <v>0.1</v>
      </c>
      <c r="U4" s="37">
        <v>1</v>
      </c>
    </row>
    <row r="5" spans="1:22" s="2" customFormat="1" ht="15" customHeight="1" x14ac:dyDescent="0.15">
      <c r="A5" s="43">
        <v>50</v>
      </c>
      <c r="B5" s="91" t="s">
        <v>34</v>
      </c>
      <c r="C5" s="5" t="s">
        <v>62</v>
      </c>
      <c r="D5" s="66">
        <f>U5*0.08</f>
        <v>375.2</v>
      </c>
      <c r="E5" s="65">
        <f t="shared" ref="E5" si="0">U5*0.02</f>
        <v>93.8</v>
      </c>
      <c r="F5" s="65">
        <f t="shared" ref="F5" si="1">U5*0.15</f>
        <v>703.5</v>
      </c>
      <c r="G5" s="65">
        <f t="shared" ref="G5" si="2">U5*0.05</f>
        <v>234.5</v>
      </c>
      <c r="H5" s="65">
        <f t="shared" ref="H5" si="3">U5*0.02</f>
        <v>93.8</v>
      </c>
      <c r="I5" s="65">
        <f t="shared" ref="I5" si="4">U5*0.03</f>
        <v>140.69999999999999</v>
      </c>
      <c r="J5" s="65">
        <f t="shared" ref="J5" si="5">U5*0.12</f>
        <v>562.79999999999995</v>
      </c>
      <c r="K5" s="65">
        <f t="shared" ref="K5" si="6">U5*0.15</f>
        <v>703.5</v>
      </c>
      <c r="L5" s="65">
        <f t="shared" ref="L5" si="7">U5*0.05</f>
        <v>234.5</v>
      </c>
      <c r="M5" s="65">
        <f t="shared" ref="M5" si="8">U5*0.05</f>
        <v>234.5</v>
      </c>
      <c r="N5" s="65">
        <f t="shared" ref="N5" si="9">U5*0.05</f>
        <v>234.5</v>
      </c>
      <c r="O5" s="65">
        <f t="shared" ref="O5" si="10">U5*0.01</f>
        <v>46.9</v>
      </c>
      <c r="P5" s="65">
        <f t="shared" ref="P5" si="11">U5*0.01</f>
        <v>46.9</v>
      </c>
      <c r="Q5" s="65">
        <f t="shared" ref="Q5" si="12">U5*0.01</f>
        <v>46.9</v>
      </c>
      <c r="R5" s="65">
        <f t="shared" ref="R5" si="13">U5*0.05</f>
        <v>234.5</v>
      </c>
      <c r="S5" s="65">
        <f t="shared" ref="S5" si="14">U5*0.05</f>
        <v>234.5</v>
      </c>
      <c r="T5" s="65">
        <f t="shared" ref="T5" si="15">U5*0.1</f>
        <v>469</v>
      </c>
      <c r="U5" s="5">
        <v>4690</v>
      </c>
      <c r="V5" s="2">
        <v>2710</v>
      </c>
    </row>
    <row r="6" spans="1:22" s="2" customFormat="1" ht="15" customHeight="1" x14ac:dyDescent="0.15">
      <c r="A6" s="43">
        <v>80</v>
      </c>
      <c r="B6" s="91" t="s">
        <v>35</v>
      </c>
      <c r="C6" s="5" t="s">
        <v>62</v>
      </c>
      <c r="D6" s="66">
        <f t="shared" ref="D6:D25" si="16">U6*0.08</f>
        <v>532</v>
      </c>
      <c r="E6" s="65">
        <f t="shared" ref="E6:E25" si="17">U6*0.02</f>
        <v>133</v>
      </c>
      <c r="F6" s="65">
        <f t="shared" ref="F6:F25" si="18">U6*0.15</f>
        <v>997.5</v>
      </c>
      <c r="G6" s="65">
        <f t="shared" ref="G6:G25" si="19">U6*0.05</f>
        <v>332.5</v>
      </c>
      <c r="H6" s="65">
        <f t="shared" ref="H6:H25" si="20">U6*0.02</f>
        <v>133</v>
      </c>
      <c r="I6" s="65">
        <f t="shared" ref="I6:I25" si="21">U6*0.03</f>
        <v>199.5</v>
      </c>
      <c r="J6" s="65">
        <f t="shared" ref="J6:J25" si="22">U6*0.12</f>
        <v>798</v>
      </c>
      <c r="K6" s="65">
        <f t="shared" ref="K6:K25" si="23">U6*0.15</f>
        <v>997.5</v>
      </c>
      <c r="L6" s="65">
        <f t="shared" ref="L6:L25" si="24">U6*0.05</f>
        <v>332.5</v>
      </c>
      <c r="M6" s="65">
        <f t="shared" ref="M6:M25" si="25">U6*0.05</f>
        <v>332.5</v>
      </c>
      <c r="N6" s="65">
        <f t="shared" ref="N6:N25" si="26">U6*0.05</f>
        <v>332.5</v>
      </c>
      <c r="O6" s="65">
        <f t="shared" ref="O6:O25" si="27">U6*0.01</f>
        <v>66.5</v>
      </c>
      <c r="P6" s="65">
        <f t="shared" ref="P6:P25" si="28">U6*0.01</f>
        <v>66.5</v>
      </c>
      <c r="Q6" s="65">
        <f t="shared" ref="Q6:Q25" si="29">U6*0.01</f>
        <v>66.5</v>
      </c>
      <c r="R6" s="65">
        <f t="shared" ref="R6:R25" si="30">U6*0.05</f>
        <v>332.5</v>
      </c>
      <c r="S6" s="65">
        <f t="shared" ref="S6:S25" si="31">U6*0.05</f>
        <v>332.5</v>
      </c>
      <c r="T6" s="65">
        <f t="shared" ref="T6:T25" si="32">U6*0.1</f>
        <v>665</v>
      </c>
      <c r="U6" s="5">
        <v>6650</v>
      </c>
      <c r="V6" s="2">
        <v>2920</v>
      </c>
    </row>
    <row r="7" spans="1:22" s="2" customFormat="1" ht="15" customHeight="1" x14ac:dyDescent="0.15">
      <c r="A7" s="43">
        <v>100</v>
      </c>
      <c r="B7" s="91" t="s">
        <v>36</v>
      </c>
      <c r="C7" s="5" t="s">
        <v>62</v>
      </c>
      <c r="D7" s="66">
        <f t="shared" si="16"/>
        <v>1023.2</v>
      </c>
      <c r="E7" s="65">
        <f t="shared" si="17"/>
        <v>255.8</v>
      </c>
      <c r="F7" s="65">
        <f t="shared" si="18"/>
        <v>1918.5</v>
      </c>
      <c r="G7" s="65">
        <f t="shared" si="19"/>
        <v>639.5</v>
      </c>
      <c r="H7" s="65">
        <f t="shared" si="20"/>
        <v>255.8</v>
      </c>
      <c r="I7" s="65">
        <f t="shared" si="21"/>
        <v>383.7</v>
      </c>
      <c r="J7" s="65">
        <f t="shared" si="22"/>
        <v>1534.8</v>
      </c>
      <c r="K7" s="65">
        <f t="shared" si="23"/>
        <v>1918.5</v>
      </c>
      <c r="L7" s="65">
        <f t="shared" si="24"/>
        <v>639.5</v>
      </c>
      <c r="M7" s="65">
        <f t="shared" si="25"/>
        <v>639.5</v>
      </c>
      <c r="N7" s="65">
        <f t="shared" si="26"/>
        <v>639.5</v>
      </c>
      <c r="O7" s="65">
        <f t="shared" si="27"/>
        <v>127.9</v>
      </c>
      <c r="P7" s="65">
        <f t="shared" si="28"/>
        <v>127.9</v>
      </c>
      <c r="Q7" s="65">
        <f t="shared" si="29"/>
        <v>127.9</v>
      </c>
      <c r="R7" s="65">
        <f t="shared" si="30"/>
        <v>639.5</v>
      </c>
      <c r="S7" s="65">
        <f t="shared" si="31"/>
        <v>639.5</v>
      </c>
      <c r="T7" s="65">
        <f t="shared" si="32"/>
        <v>1279</v>
      </c>
      <c r="U7" s="5">
        <v>12790</v>
      </c>
      <c r="V7" s="2">
        <v>3780</v>
      </c>
    </row>
    <row r="8" spans="1:22" s="2" customFormat="1" ht="15" customHeight="1" x14ac:dyDescent="0.15">
      <c r="A8" s="43">
        <v>150</v>
      </c>
      <c r="B8" s="91" t="s">
        <v>38</v>
      </c>
      <c r="C8" s="5" t="s">
        <v>62</v>
      </c>
      <c r="D8" s="66">
        <f t="shared" si="16"/>
        <v>1025.5999999999999</v>
      </c>
      <c r="E8" s="65">
        <f t="shared" si="17"/>
        <v>256.39999999999998</v>
      </c>
      <c r="F8" s="65">
        <f t="shared" si="18"/>
        <v>1923</v>
      </c>
      <c r="G8" s="65">
        <f t="shared" si="19"/>
        <v>641</v>
      </c>
      <c r="H8" s="65">
        <f t="shared" si="20"/>
        <v>256.39999999999998</v>
      </c>
      <c r="I8" s="65">
        <f t="shared" si="21"/>
        <v>384.59999999999997</v>
      </c>
      <c r="J8" s="65">
        <f t="shared" si="22"/>
        <v>1538.3999999999999</v>
      </c>
      <c r="K8" s="65">
        <f t="shared" si="23"/>
        <v>1923</v>
      </c>
      <c r="L8" s="65">
        <f t="shared" si="24"/>
        <v>641</v>
      </c>
      <c r="M8" s="65">
        <f t="shared" si="25"/>
        <v>641</v>
      </c>
      <c r="N8" s="65">
        <f t="shared" si="26"/>
        <v>641</v>
      </c>
      <c r="O8" s="65">
        <f t="shared" si="27"/>
        <v>128.19999999999999</v>
      </c>
      <c r="P8" s="65">
        <f t="shared" si="28"/>
        <v>128.19999999999999</v>
      </c>
      <c r="Q8" s="65">
        <f t="shared" si="29"/>
        <v>128.19999999999999</v>
      </c>
      <c r="R8" s="65">
        <f t="shared" si="30"/>
        <v>641</v>
      </c>
      <c r="S8" s="65">
        <f t="shared" si="31"/>
        <v>641</v>
      </c>
      <c r="T8" s="65">
        <f t="shared" si="32"/>
        <v>1282</v>
      </c>
      <c r="U8" s="5">
        <v>12820</v>
      </c>
      <c r="V8" s="2">
        <v>4470</v>
      </c>
    </row>
    <row r="9" spans="1:22" s="2" customFormat="1" ht="15" customHeight="1" x14ac:dyDescent="0.15">
      <c r="A9" s="43">
        <v>200</v>
      </c>
      <c r="B9" s="91" t="s">
        <v>39</v>
      </c>
      <c r="C9" s="5" t="s">
        <v>62</v>
      </c>
      <c r="D9" s="66">
        <f t="shared" si="16"/>
        <v>1098.4000000000001</v>
      </c>
      <c r="E9" s="65">
        <f t="shared" si="17"/>
        <v>274.60000000000002</v>
      </c>
      <c r="F9" s="65">
        <f t="shared" si="18"/>
        <v>2059.5</v>
      </c>
      <c r="G9" s="65">
        <f t="shared" si="19"/>
        <v>686.5</v>
      </c>
      <c r="H9" s="65">
        <f t="shared" si="20"/>
        <v>274.60000000000002</v>
      </c>
      <c r="I9" s="65">
        <f t="shared" si="21"/>
        <v>411.9</v>
      </c>
      <c r="J9" s="65">
        <f t="shared" si="22"/>
        <v>1647.6</v>
      </c>
      <c r="K9" s="65">
        <f t="shared" si="23"/>
        <v>2059.5</v>
      </c>
      <c r="L9" s="65">
        <f t="shared" si="24"/>
        <v>686.5</v>
      </c>
      <c r="M9" s="65">
        <f t="shared" si="25"/>
        <v>686.5</v>
      </c>
      <c r="N9" s="65">
        <f t="shared" si="26"/>
        <v>686.5</v>
      </c>
      <c r="O9" s="65">
        <f t="shared" si="27"/>
        <v>137.30000000000001</v>
      </c>
      <c r="P9" s="65">
        <f t="shared" si="28"/>
        <v>137.30000000000001</v>
      </c>
      <c r="Q9" s="65">
        <f t="shared" si="29"/>
        <v>137.30000000000001</v>
      </c>
      <c r="R9" s="65">
        <f t="shared" si="30"/>
        <v>686.5</v>
      </c>
      <c r="S9" s="65">
        <f t="shared" si="31"/>
        <v>686.5</v>
      </c>
      <c r="T9" s="65">
        <f t="shared" si="32"/>
        <v>1373</v>
      </c>
      <c r="U9" s="5">
        <v>13730</v>
      </c>
      <c r="V9" s="2">
        <v>5270</v>
      </c>
    </row>
    <row r="10" spans="1:22" s="2" customFormat="1" ht="15" customHeight="1" x14ac:dyDescent="0.15">
      <c r="A10" s="43">
        <v>250</v>
      </c>
      <c r="B10" s="91" t="s">
        <v>40</v>
      </c>
      <c r="C10" s="5" t="s">
        <v>62</v>
      </c>
      <c r="D10" s="66">
        <f t="shared" si="16"/>
        <v>1197.6000000000001</v>
      </c>
      <c r="E10" s="65">
        <f t="shared" si="17"/>
        <v>299.40000000000003</v>
      </c>
      <c r="F10" s="65">
        <f t="shared" si="18"/>
        <v>2245.5</v>
      </c>
      <c r="G10" s="65">
        <f t="shared" si="19"/>
        <v>748.5</v>
      </c>
      <c r="H10" s="65">
        <f t="shared" si="20"/>
        <v>299.40000000000003</v>
      </c>
      <c r="I10" s="65">
        <f t="shared" si="21"/>
        <v>449.09999999999997</v>
      </c>
      <c r="J10" s="65">
        <f t="shared" si="22"/>
        <v>1796.3999999999999</v>
      </c>
      <c r="K10" s="65">
        <f t="shared" si="23"/>
        <v>2245.5</v>
      </c>
      <c r="L10" s="65">
        <f t="shared" si="24"/>
        <v>748.5</v>
      </c>
      <c r="M10" s="65">
        <f t="shared" si="25"/>
        <v>748.5</v>
      </c>
      <c r="N10" s="65">
        <f t="shared" si="26"/>
        <v>748.5</v>
      </c>
      <c r="O10" s="65">
        <f t="shared" si="27"/>
        <v>149.70000000000002</v>
      </c>
      <c r="P10" s="65">
        <f t="shared" si="28"/>
        <v>149.70000000000002</v>
      </c>
      <c r="Q10" s="65">
        <f t="shared" si="29"/>
        <v>149.70000000000002</v>
      </c>
      <c r="R10" s="65">
        <f t="shared" si="30"/>
        <v>748.5</v>
      </c>
      <c r="S10" s="65">
        <f t="shared" si="31"/>
        <v>748.5</v>
      </c>
      <c r="T10" s="65">
        <f t="shared" si="32"/>
        <v>1497</v>
      </c>
      <c r="U10" s="5">
        <v>14970</v>
      </c>
      <c r="V10" s="2">
        <v>6750</v>
      </c>
    </row>
    <row r="11" spans="1:22" s="2" customFormat="1" ht="15" customHeight="1" x14ac:dyDescent="0.15">
      <c r="A11" s="43">
        <v>300</v>
      </c>
      <c r="B11" s="91" t="s">
        <v>41</v>
      </c>
      <c r="C11" s="5" t="s">
        <v>62</v>
      </c>
      <c r="D11" s="66">
        <f t="shared" si="16"/>
        <v>1730.4</v>
      </c>
      <c r="E11" s="65">
        <f t="shared" si="17"/>
        <v>432.6</v>
      </c>
      <c r="F11" s="65">
        <f t="shared" si="18"/>
        <v>3244.5</v>
      </c>
      <c r="G11" s="65">
        <f t="shared" si="19"/>
        <v>1081.5</v>
      </c>
      <c r="H11" s="65">
        <f t="shared" si="20"/>
        <v>432.6</v>
      </c>
      <c r="I11" s="65">
        <f t="shared" si="21"/>
        <v>648.9</v>
      </c>
      <c r="J11" s="65">
        <f t="shared" si="22"/>
        <v>2595.6</v>
      </c>
      <c r="K11" s="65">
        <f t="shared" si="23"/>
        <v>3244.5</v>
      </c>
      <c r="L11" s="65">
        <f t="shared" si="24"/>
        <v>1081.5</v>
      </c>
      <c r="M11" s="65">
        <f t="shared" si="25"/>
        <v>1081.5</v>
      </c>
      <c r="N11" s="65">
        <f t="shared" si="26"/>
        <v>1081.5</v>
      </c>
      <c r="O11" s="65">
        <f t="shared" si="27"/>
        <v>216.3</v>
      </c>
      <c r="P11" s="65">
        <f t="shared" si="28"/>
        <v>216.3</v>
      </c>
      <c r="Q11" s="65">
        <f t="shared" si="29"/>
        <v>216.3</v>
      </c>
      <c r="R11" s="65">
        <f t="shared" si="30"/>
        <v>1081.5</v>
      </c>
      <c r="S11" s="65">
        <f t="shared" si="31"/>
        <v>1081.5</v>
      </c>
      <c r="T11" s="65">
        <f t="shared" si="32"/>
        <v>2163</v>
      </c>
      <c r="U11" s="5">
        <v>21630</v>
      </c>
      <c r="V11" s="2">
        <v>8260</v>
      </c>
    </row>
    <row r="12" spans="1:22" s="2" customFormat="1" ht="15" customHeight="1" x14ac:dyDescent="0.15">
      <c r="A12" s="43">
        <v>350</v>
      </c>
      <c r="B12" s="91" t="s">
        <v>42</v>
      </c>
      <c r="C12" s="5" t="s">
        <v>62</v>
      </c>
      <c r="D12" s="66">
        <f t="shared" si="16"/>
        <v>1768.8</v>
      </c>
      <c r="E12" s="65">
        <f t="shared" si="17"/>
        <v>442.2</v>
      </c>
      <c r="F12" s="65">
        <f t="shared" si="18"/>
        <v>3316.5</v>
      </c>
      <c r="G12" s="65">
        <f t="shared" si="19"/>
        <v>1105.5</v>
      </c>
      <c r="H12" s="65">
        <f t="shared" si="20"/>
        <v>442.2</v>
      </c>
      <c r="I12" s="65">
        <f t="shared" si="21"/>
        <v>663.3</v>
      </c>
      <c r="J12" s="65">
        <f t="shared" si="22"/>
        <v>2653.2</v>
      </c>
      <c r="K12" s="65">
        <f t="shared" si="23"/>
        <v>3316.5</v>
      </c>
      <c r="L12" s="65">
        <f t="shared" si="24"/>
        <v>1105.5</v>
      </c>
      <c r="M12" s="65">
        <f t="shared" si="25"/>
        <v>1105.5</v>
      </c>
      <c r="N12" s="65">
        <f t="shared" si="26"/>
        <v>1105.5</v>
      </c>
      <c r="O12" s="65">
        <f t="shared" si="27"/>
        <v>221.1</v>
      </c>
      <c r="P12" s="65">
        <f t="shared" si="28"/>
        <v>221.1</v>
      </c>
      <c r="Q12" s="65">
        <f t="shared" si="29"/>
        <v>221.1</v>
      </c>
      <c r="R12" s="65">
        <f t="shared" si="30"/>
        <v>1105.5</v>
      </c>
      <c r="S12" s="65">
        <f t="shared" si="31"/>
        <v>1105.5</v>
      </c>
      <c r="T12" s="65">
        <f t="shared" si="32"/>
        <v>2211</v>
      </c>
      <c r="U12" s="5">
        <v>22110</v>
      </c>
      <c r="V12" s="2">
        <v>9460</v>
      </c>
    </row>
    <row r="13" spans="1:22" s="2" customFormat="1" ht="15" customHeight="1" x14ac:dyDescent="0.15">
      <c r="A13" s="43">
        <v>400</v>
      </c>
      <c r="B13" s="91" t="s">
        <v>43</v>
      </c>
      <c r="C13" s="5" t="s">
        <v>62</v>
      </c>
      <c r="D13" s="66">
        <f t="shared" si="16"/>
        <v>1920.8</v>
      </c>
      <c r="E13" s="65">
        <f t="shared" si="17"/>
        <v>480.2</v>
      </c>
      <c r="F13" s="65">
        <f t="shared" si="18"/>
        <v>3601.5</v>
      </c>
      <c r="G13" s="65">
        <f t="shared" si="19"/>
        <v>1200.5</v>
      </c>
      <c r="H13" s="65">
        <f t="shared" si="20"/>
        <v>480.2</v>
      </c>
      <c r="I13" s="65">
        <f t="shared" si="21"/>
        <v>720.3</v>
      </c>
      <c r="J13" s="65">
        <f t="shared" si="22"/>
        <v>2881.2</v>
      </c>
      <c r="K13" s="65">
        <f t="shared" si="23"/>
        <v>3601.5</v>
      </c>
      <c r="L13" s="65">
        <f t="shared" si="24"/>
        <v>1200.5</v>
      </c>
      <c r="M13" s="65">
        <f t="shared" si="25"/>
        <v>1200.5</v>
      </c>
      <c r="N13" s="65">
        <f t="shared" si="26"/>
        <v>1200.5</v>
      </c>
      <c r="O13" s="65">
        <f t="shared" si="27"/>
        <v>240.1</v>
      </c>
      <c r="P13" s="65">
        <f t="shared" si="28"/>
        <v>240.1</v>
      </c>
      <c r="Q13" s="65">
        <f t="shared" si="29"/>
        <v>240.1</v>
      </c>
      <c r="R13" s="65">
        <f t="shared" si="30"/>
        <v>1200.5</v>
      </c>
      <c r="S13" s="65">
        <f t="shared" si="31"/>
        <v>1200.5</v>
      </c>
      <c r="T13" s="65">
        <f t="shared" si="32"/>
        <v>2401</v>
      </c>
      <c r="U13" s="5">
        <v>24010</v>
      </c>
      <c r="V13" s="2">
        <v>10130</v>
      </c>
    </row>
    <row r="14" spans="1:22" s="2" customFormat="1" ht="15" customHeight="1" x14ac:dyDescent="0.15">
      <c r="A14" s="43">
        <v>450</v>
      </c>
      <c r="B14" s="91" t="s">
        <v>44</v>
      </c>
      <c r="C14" s="5" t="s">
        <v>62</v>
      </c>
      <c r="D14" s="66">
        <f t="shared" si="16"/>
        <v>2090.4</v>
      </c>
      <c r="E14" s="65">
        <f t="shared" si="17"/>
        <v>522.6</v>
      </c>
      <c r="F14" s="65">
        <f t="shared" si="18"/>
        <v>3919.5</v>
      </c>
      <c r="G14" s="65">
        <f t="shared" si="19"/>
        <v>1306.5</v>
      </c>
      <c r="H14" s="65">
        <f t="shared" si="20"/>
        <v>522.6</v>
      </c>
      <c r="I14" s="65">
        <f t="shared" si="21"/>
        <v>783.9</v>
      </c>
      <c r="J14" s="65">
        <f t="shared" si="22"/>
        <v>3135.6</v>
      </c>
      <c r="K14" s="65">
        <f t="shared" si="23"/>
        <v>3919.5</v>
      </c>
      <c r="L14" s="65">
        <f t="shared" si="24"/>
        <v>1306.5</v>
      </c>
      <c r="M14" s="65">
        <f t="shared" si="25"/>
        <v>1306.5</v>
      </c>
      <c r="N14" s="65">
        <f t="shared" si="26"/>
        <v>1306.5</v>
      </c>
      <c r="O14" s="65">
        <f t="shared" si="27"/>
        <v>261.3</v>
      </c>
      <c r="P14" s="65">
        <f t="shared" si="28"/>
        <v>261.3</v>
      </c>
      <c r="Q14" s="65">
        <f t="shared" si="29"/>
        <v>261.3</v>
      </c>
      <c r="R14" s="65">
        <f t="shared" si="30"/>
        <v>1306.5</v>
      </c>
      <c r="S14" s="65">
        <f t="shared" si="31"/>
        <v>1306.5</v>
      </c>
      <c r="T14" s="65">
        <f t="shared" si="32"/>
        <v>2613</v>
      </c>
      <c r="U14" s="5">
        <v>26130</v>
      </c>
      <c r="V14" s="2">
        <v>10430</v>
      </c>
    </row>
    <row r="15" spans="1:22" s="2" customFormat="1" ht="15" customHeight="1" x14ac:dyDescent="0.15">
      <c r="A15" s="43">
        <v>500</v>
      </c>
      <c r="B15" s="91" t="s">
        <v>45</v>
      </c>
      <c r="C15" s="5" t="s">
        <v>62</v>
      </c>
      <c r="D15" s="66">
        <f t="shared" si="16"/>
        <v>1817.6000000000001</v>
      </c>
      <c r="E15" s="65">
        <f t="shared" si="17"/>
        <v>454.40000000000003</v>
      </c>
      <c r="F15" s="65">
        <f t="shared" si="18"/>
        <v>3408</v>
      </c>
      <c r="G15" s="65">
        <f t="shared" si="19"/>
        <v>1136</v>
      </c>
      <c r="H15" s="65">
        <f t="shared" si="20"/>
        <v>454.40000000000003</v>
      </c>
      <c r="I15" s="65">
        <f t="shared" si="21"/>
        <v>681.6</v>
      </c>
      <c r="J15" s="65">
        <f t="shared" si="22"/>
        <v>2726.4</v>
      </c>
      <c r="K15" s="65">
        <f t="shared" si="23"/>
        <v>3408</v>
      </c>
      <c r="L15" s="65">
        <f t="shared" si="24"/>
        <v>1136</v>
      </c>
      <c r="M15" s="65">
        <f t="shared" si="25"/>
        <v>1136</v>
      </c>
      <c r="N15" s="65">
        <f t="shared" si="26"/>
        <v>1136</v>
      </c>
      <c r="O15" s="65">
        <f t="shared" si="27"/>
        <v>227.20000000000002</v>
      </c>
      <c r="P15" s="65">
        <f t="shared" si="28"/>
        <v>227.20000000000002</v>
      </c>
      <c r="Q15" s="65">
        <f t="shared" si="29"/>
        <v>227.20000000000002</v>
      </c>
      <c r="R15" s="65">
        <f t="shared" si="30"/>
        <v>1136</v>
      </c>
      <c r="S15" s="65">
        <f t="shared" si="31"/>
        <v>1136</v>
      </c>
      <c r="T15" s="65">
        <f t="shared" si="32"/>
        <v>2272</v>
      </c>
      <c r="U15" s="5">
        <v>22720</v>
      </c>
      <c r="V15" s="2">
        <v>10780</v>
      </c>
    </row>
    <row r="16" spans="1:22" s="2" customFormat="1" ht="15" customHeight="1" x14ac:dyDescent="0.15">
      <c r="A16" s="5">
        <v>550</v>
      </c>
      <c r="B16" s="60" t="s">
        <v>46</v>
      </c>
      <c r="C16" s="5" t="s">
        <v>62</v>
      </c>
      <c r="D16" s="66">
        <f t="shared" si="16"/>
        <v>2096.8000000000002</v>
      </c>
      <c r="E16" s="65">
        <f t="shared" si="17"/>
        <v>524.20000000000005</v>
      </c>
      <c r="F16" s="65">
        <f t="shared" si="18"/>
        <v>3931.5</v>
      </c>
      <c r="G16" s="65">
        <f t="shared" si="19"/>
        <v>1310.5</v>
      </c>
      <c r="H16" s="65">
        <f t="shared" si="20"/>
        <v>524.20000000000005</v>
      </c>
      <c r="I16" s="65">
        <f t="shared" si="21"/>
        <v>786.3</v>
      </c>
      <c r="J16" s="65">
        <f t="shared" si="22"/>
        <v>3145.2</v>
      </c>
      <c r="K16" s="65">
        <f t="shared" si="23"/>
        <v>3931.5</v>
      </c>
      <c r="L16" s="65">
        <f t="shared" si="24"/>
        <v>1310.5</v>
      </c>
      <c r="M16" s="65">
        <f t="shared" si="25"/>
        <v>1310.5</v>
      </c>
      <c r="N16" s="65">
        <f t="shared" si="26"/>
        <v>1310.5</v>
      </c>
      <c r="O16" s="65">
        <f t="shared" si="27"/>
        <v>262.10000000000002</v>
      </c>
      <c r="P16" s="65">
        <f t="shared" si="28"/>
        <v>262.10000000000002</v>
      </c>
      <c r="Q16" s="65">
        <f t="shared" si="29"/>
        <v>262.10000000000002</v>
      </c>
      <c r="R16" s="65">
        <f t="shared" si="30"/>
        <v>1310.5</v>
      </c>
      <c r="S16" s="65">
        <f t="shared" si="31"/>
        <v>1310.5</v>
      </c>
      <c r="T16" s="65">
        <f t="shared" si="32"/>
        <v>2621</v>
      </c>
      <c r="U16" s="5">
        <v>26210</v>
      </c>
      <c r="V16" s="2">
        <v>10940</v>
      </c>
    </row>
    <row r="17" spans="1:22" s="2" customFormat="1" ht="15" customHeight="1" x14ac:dyDescent="0.15">
      <c r="A17" s="5">
        <v>600</v>
      </c>
      <c r="B17" s="60" t="s">
        <v>63</v>
      </c>
      <c r="C17" s="5" t="s">
        <v>62</v>
      </c>
      <c r="D17" s="66">
        <f t="shared" si="16"/>
        <v>4474.4000000000005</v>
      </c>
      <c r="E17" s="65">
        <f t="shared" si="17"/>
        <v>1118.6000000000001</v>
      </c>
      <c r="F17" s="65">
        <f t="shared" si="18"/>
        <v>8389.5</v>
      </c>
      <c r="G17" s="65">
        <f t="shared" si="19"/>
        <v>2796.5</v>
      </c>
      <c r="H17" s="65">
        <f t="shared" si="20"/>
        <v>1118.6000000000001</v>
      </c>
      <c r="I17" s="65">
        <f t="shared" si="21"/>
        <v>1677.8999999999999</v>
      </c>
      <c r="J17" s="65">
        <f t="shared" si="22"/>
        <v>6711.5999999999995</v>
      </c>
      <c r="K17" s="65">
        <f t="shared" si="23"/>
        <v>8389.5</v>
      </c>
      <c r="L17" s="65">
        <f t="shared" si="24"/>
        <v>2796.5</v>
      </c>
      <c r="M17" s="65">
        <f t="shared" si="25"/>
        <v>2796.5</v>
      </c>
      <c r="N17" s="65">
        <f t="shared" si="26"/>
        <v>2796.5</v>
      </c>
      <c r="O17" s="65">
        <f t="shared" si="27"/>
        <v>559.30000000000007</v>
      </c>
      <c r="P17" s="65">
        <f t="shared" si="28"/>
        <v>559.30000000000007</v>
      </c>
      <c r="Q17" s="65">
        <f t="shared" si="29"/>
        <v>559.30000000000007</v>
      </c>
      <c r="R17" s="65">
        <f t="shared" si="30"/>
        <v>2796.5</v>
      </c>
      <c r="S17" s="65">
        <f t="shared" si="31"/>
        <v>2796.5</v>
      </c>
      <c r="T17" s="65">
        <f t="shared" si="32"/>
        <v>5593</v>
      </c>
      <c r="U17" s="5">
        <v>55930</v>
      </c>
      <c r="V17" s="2">
        <v>12810</v>
      </c>
    </row>
    <row r="18" spans="1:22" s="2" customFormat="1" ht="15" customHeight="1" x14ac:dyDescent="0.15">
      <c r="A18" s="5">
        <v>650</v>
      </c>
      <c r="B18" s="60" t="s">
        <v>64</v>
      </c>
      <c r="C18" s="5" t="s">
        <v>62</v>
      </c>
      <c r="D18" s="66">
        <f t="shared" si="16"/>
        <v>4470.4000000000005</v>
      </c>
      <c r="E18" s="65">
        <f t="shared" si="17"/>
        <v>1117.6000000000001</v>
      </c>
      <c r="F18" s="65">
        <f t="shared" si="18"/>
        <v>8382</v>
      </c>
      <c r="G18" s="65">
        <f t="shared" si="19"/>
        <v>2794</v>
      </c>
      <c r="H18" s="65">
        <f t="shared" si="20"/>
        <v>1117.6000000000001</v>
      </c>
      <c r="I18" s="65">
        <f t="shared" si="21"/>
        <v>1676.3999999999999</v>
      </c>
      <c r="J18" s="65">
        <f t="shared" si="22"/>
        <v>6705.5999999999995</v>
      </c>
      <c r="K18" s="65">
        <f t="shared" si="23"/>
        <v>8382</v>
      </c>
      <c r="L18" s="65">
        <f t="shared" si="24"/>
        <v>2794</v>
      </c>
      <c r="M18" s="65">
        <f t="shared" si="25"/>
        <v>2794</v>
      </c>
      <c r="N18" s="65">
        <f t="shared" si="26"/>
        <v>2794</v>
      </c>
      <c r="O18" s="65">
        <f t="shared" si="27"/>
        <v>558.80000000000007</v>
      </c>
      <c r="P18" s="65">
        <f t="shared" si="28"/>
        <v>558.80000000000007</v>
      </c>
      <c r="Q18" s="65">
        <f t="shared" si="29"/>
        <v>558.80000000000007</v>
      </c>
      <c r="R18" s="65">
        <f t="shared" si="30"/>
        <v>2794</v>
      </c>
      <c r="S18" s="65">
        <f t="shared" si="31"/>
        <v>2794</v>
      </c>
      <c r="T18" s="65">
        <f t="shared" si="32"/>
        <v>5588</v>
      </c>
      <c r="U18" s="5">
        <v>55880</v>
      </c>
      <c r="V18" s="2">
        <v>12811</v>
      </c>
    </row>
    <row r="19" spans="1:22" s="2" customFormat="1" ht="15" customHeight="1" x14ac:dyDescent="0.15">
      <c r="A19" s="5">
        <v>700</v>
      </c>
      <c r="B19" s="60" t="s">
        <v>65</v>
      </c>
      <c r="C19" s="5" t="s">
        <v>62</v>
      </c>
      <c r="D19" s="66">
        <f t="shared" si="16"/>
        <v>4675.2</v>
      </c>
      <c r="E19" s="65">
        <f t="shared" si="17"/>
        <v>1168.8</v>
      </c>
      <c r="F19" s="65">
        <f t="shared" si="18"/>
        <v>8766</v>
      </c>
      <c r="G19" s="65">
        <f t="shared" si="19"/>
        <v>2922</v>
      </c>
      <c r="H19" s="65">
        <f t="shared" si="20"/>
        <v>1168.8</v>
      </c>
      <c r="I19" s="65">
        <f t="shared" si="21"/>
        <v>1753.2</v>
      </c>
      <c r="J19" s="65">
        <f t="shared" si="22"/>
        <v>7012.8</v>
      </c>
      <c r="K19" s="65">
        <f t="shared" si="23"/>
        <v>8766</v>
      </c>
      <c r="L19" s="65">
        <f t="shared" si="24"/>
        <v>2922</v>
      </c>
      <c r="M19" s="65">
        <f t="shared" si="25"/>
        <v>2922</v>
      </c>
      <c r="N19" s="65">
        <f t="shared" si="26"/>
        <v>2922</v>
      </c>
      <c r="O19" s="65">
        <f t="shared" si="27"/>
        <v>584.4</v>
      </c>
      <c r="P19" s="65">
        <f t="shared" si="28"/>
        <v>584.4</v>
      </c>
      <c r="Q19" s="65">
        <f t="shared" si="29"/>
        <v>584.4</v>
      </c>
      <c r="R19" s="65">
        <f t="shared" si="30"/>
        <v>2922</v>
      </c>
      <c r="S19" s="65">
        <f t="shared" si="31"/>
        <v>2922</v>
      </c>
      <c r="T19" s="65">
        <f t="shared" si="32"/>
        <v>5844</v>
      </c>
      <c r="U19" s="5">
        <v>58440</v>
      </c>
      <c r="V19" s="2">
        <v>12812</v>
      </c>
    </row>
    <row r="20" spans="1:22" s="2" customFormat="1" ht="15" customHeight="1" x14ac:dyDescent="0.15">
      <c r="A20" s="5">
        <v>750</v>
      </c>
      <c r="B20" s="60" t="s">
        <v>66</v>
      </c>
      <c r="C20" s="5" t="s">
        <v>62</v>
      </c>
      <c r="D20" s="66">
        <f t="shared" si="16"/>
        <v>4879.2</v>
      </c>
      <c r="E20" s="65">
        <f t="shared" si="17"/>
        <v>1219.8</v>
      </c>
      <c r="F20" s="65">
        <f t="shared" si="18"/>
        <v>9148.5</v>
      </c>
      <c r="G20" s="65">
        <f t="shared" si="19"/>
        <v>3049.5</v>
      </c>
      <c r="H20" s="65">
        <f t="shared" si="20"/>
        <v>1219.8</v>
      </c>
      <c r="I20" s="65">
        <f t="shared" si="21"/>
        <v>1829.7</v>
      </c>
      <c r="J20" s="65">
        <f t="shared" si="22"/>
        <v>7318.8</v>
      </c>
      <c r="K20" s="65">
        <f t="shared" si="23"/>
        <v>9148.5</v>
      </c>
      <c r="L20" s="65">
        <f t="shared" si="24"/>
        <v>3049.5</v>
      </c>
      <c r="M20" s="65">
        <f t="shared" si="25"/>
        <v>3049.5</v>
      </c>
      <c r="N20" s="65">
        <f t="shared" si="26"/>
        <v>3049.5</v>
      </c>
      <c r="O20" s="65">
        <f t="shared" si="27"/>
        <v>609.9</v>
      </c>
      <c r="P20" s="65">
        <f t="shared" si="28"/>
        <v>609.9</v>
      </c>
      <c r="Q20" s="65">
        <f t="shared" si="29"/>
        <v>609.9</v>
      </c>
      <c r="R20" s="65">
        <f t="shared" si="30"/>
        <v>3049.5</v>
      </c>
      <c r="S20" s="65">
        <f t="shared" si="31"/>
        <v>3049.5</v>
      </c>
      <c r="T20" s="65">
        <f t="shared" si="32"/>
        <v>6099</v>
      </c>
      <c r="U20" s="5">
        <v>60990</v>
      </c>
      <c r="V20" s="2">
        <v>12813</v>
      </c>
    </row>
    <row r="21" spans="1:22" s="2" customFormat="1" ht="15" customHeight="1" x14ac:dyDescent="0.15">
      <c r="A21" s="5">
        <v>800</v>
      </c>
      <c r="B21" s="60" t="s">
        <v>67</v>
      </c>
      <c r="C21" s="5" t="s">
        <v>62</v>
      </c>
      <c r="D21" s="66">
        <f t="shared" si="16"/>
        <v>5103.2</v>
      </c>
      <c r="E21" s="65">
        <f t="shared" si="17"/>
        <v>1275.8</v>
      </c>
      <c r="F21" s="65">
        <f t="shared" si="18"/>
        <v>9568.5</v>
      </c>
      <c r="G21" s="65">
        <f t="shared" si="19"/>
        <v>3189.5</v>
      </c>
      <c r="H21" s="65">
        <f t="shared" si="20"/>
        <v>1275.8</v>
      </c>
      <c r="I21" s="65">
        <f t="shared" si="21"/>
        <v>1913.6999999999998</v>
      </c>
      <c r="J21" s="65">
        <f t="shared" si="22"/>
        <v>7654.7999999999993</v>
      </c>
      <c r="K21" s="65">
        <f t="shared" si="23"/>
        <v>9568.5</v>
      </c>
      <c r="L21" s="65">
        <f t="shared" si="24"/>
        <v>3189.5</v>
      </c>
      <c r="M21" s="65">
        <f t="shared" si="25"/>
        <v>3189.5</v>
      </c>
      <c r="N21" s="65">
        <f t="shared" si="26"/>
        <v>3189.5</v>
      </c>
      <c r="O21" s="65">
        <f t="shared" si="27"/>
        <v>637.9</v>
      </c>
      <c r="P21" s="65">
        <f t="shared" si="28"/>
        <v>637.9</v>
      </c>
      <c r="Q21" s="65">
        <f t="shared" si="29"/>
        <v>637.9</v>
      </c>
      <c r="R21" s="65">
        <f t="shared" si="30"/>
        <v>3189.5</v>
      </c>
      <c r="S21" s="65">
        <f t="shared" si="31"/>
        <v>3189.5</v>
      </c>
      <c r="T21" s="65">
        <f t="shared" si="32"/>
        <v>6379</v>
      </c>
      <c r="U21" s="5">
        <v>63790</v>
      </c>
      <c r="V21" s="2">
        <v>12814</v>
      </c>
    </row>
    <row r="22" spans="1:22" s="2" customFormat="1" ht="15" customHeight="1" x14ac:dyDescent="0.15">
      <c r="A22" s="5">
        <v>850</v>
      </c>
      <c r="B22" s="60" t="s">
        <v>68</v>
      </c>
      <c r="C22" s="5" t="s">
        <v>62</v>
      </c>
      <c r="D22" s="66">
        <f t="shared" si="16"/>
        <v>5329.6</v>
      </c>
      <c r="E22" s="65">
        <f t="shared" si="17"/>
        <v>1332.4</v>
      </c>
      <c r="F22" s="65">
        <f t="shared" si="18"/>
        <v>9993</v>
      </c>
      <c r="G22" s="65">
        <f t="shared" si="19"/>
        <v>3331</v>
      </c>
      <c r="H22" s="65">
        <f t="shared" si="20"/>
        <v>1332.4</v>
      </c>
      <c r="I22" s="65">
        <f t="shared" si="21"/>
        <v>1998.6</v>
      </c>
      <c r="J22" s="65">
        <f t="shared" si="22"/>
        <v>7994.4</v>
      </c>
      <c r="K22" s="65">
        <f t="shared" si="23"/>
        <v>9993</v>
      </c>
      <c r="L22" s="65">
        <f t="shared" si="24"/>
        <v>3331</v>
      </c>
      <c r="M22" s="65">
        <f t="shared" si="25"/>
        <v>3331</v>
      </c>
      <c r="N22" s="65">
        <f t="shared" si="26"/>
        <v>3331</v>
      </c>
      <c r="O22" s="65">
        <f t="shared" si="27"/>
        <v>666.2</v>
      </c>
      <c r="P22" s="65">
        <f t="shared" si="28"/>
        <v>666.2</v>
      </c>
      <c r="Q22" s="65">
        <f t="shared" si="29"/>
        <v>666.2</v>
      </c>
      <c r="R22" s="65">
        <f t="shared" si="30"/>
        <v>3331</v>
      </c>
      <c r="S22" s="65">
        <f t="shared" si="31"/>
        <v>3331</v>
      </c>
      <c r="T22" s="65">
        <f t="shared" si="32"/>
        <v>6662</v>
      </c>
      <c r="U22" s="5">
        <v>66620</v>
      </c>
      <c r="V22" s="2">
        <v>12815</v>
      </c>
    </row>
    <row r="23" spans="1:22" s="2" customFormat="1" ht="15" customHeight="1" x14ac:dyDescent="0.15">
      <c r="A23" s="5">
        <v>900</v>
      </c>
      <c r="B23" s="60" t="s">
        <v>69</v>
      </c>
      <c r="C23" s="5" t="s">
        <v>62</v>
      </c>
      <c r="D23" s="66">
        <f t="shared" si="16"/>
        <v>5571.2</v>
      </c>
      <c r="E23" s="65">
        <f t="shared" si="17"/>
        <v>1392.8</v>
      </c>
      <c r="F23" s="65">
        <f t="shared" si="18"/>
        <v>10446</v>
      </c>
      <c r="G23" s="65">
        <f t="shared" si="19"/>
        <v>3482</v>
      </c>
      <c r="H23" s="65">
        <f t="shared" si="20"/>
        <v>1392.8</v>
      </c>
      <c r="I23" s="65">
        <f t="shared" si="21"/>
        <v>2089.1999999999998</v>
      </c>
      <c r="J23" s="65">
        <f t="shared" si="22"/>
        <v>8356.7999999999993</v>
      </c>
      <c r="K23" s="65">
        <f t="shared" si="23"/>
        <v>10446</v>
      </c>
      <c r="L23" s="65">
        <f t="shared" si="24"/>
        <v>3482</v>
      </c>
      <c r="M23" s="65">
        <f t="shared" si="25"/>
        <v>3482</v>
      </c>
      <c r="N23" s="65">
        <f t="shared" si="26"/>
        <v>3482</v>
      </c>
      <c r="O23" s="65">
        <f t="shared" si="27"/>
        <v>696.4</v>
      </c>
      <c r="P23" s="65">
        <f t="shared" si="28"/>
        <v>696.4</v>
      </c>
      <c r="Q23" s="65">
        <f t="shared" si="29"/>
        <v>696.4</v>
      </c>
      <c r="R23" s="65">
        <f t="shared" si="30"/>
        <v>3482</v>
      </c>
      <c r="S23" s="65">
        <f t="shared" si="31"/>
        <v>3482</v>
      </c>
      <c r="T23" s="65">
        <f t="shared" si="32"/>
        <v>6964</v>
      </c>
      <c r="U23" s="5">
        <v>69640</v>
      </c>
    </row>
    <row r="24" spans="1:22" s="2" customFormat="1" ht="15" customHeight="1" x14ac:dyDescent="0.15">
      <c r="A24" s="5">
        <v>1000</v>
      </c>
      <c r="B24" s="5">
        <v>40</v>
      </c>
      <c r="C24" s="5" t="s">
        <v>62</v>
      </c>
      <c r="D24" s="66">
        <f t="shared" si="16"/>
        <v>5824.8</v>
      </c>
      <c r="E24" s="65">
        <f t="shared" si="17"/>
        <v>1456.2</v>
      </c>
      <c r="F24" s="65">
        <f t="shared" si="18"/>
        <v>10921.5</v>
      </c>
      <c r="G24" s="65">
        <f t="shared" si="19"/>
        <v>3640.5</v>
      </c>
      <c r="H24" s="65">
        <f t="shared" si="20"/>
        <v>1456.2</v>
      </c>
      <c r="I24" s="65">
        <f t="shared" si="21"/>
        <v>2184.2999999999997</v>
      </c>
      <c r="J24" s="65">
        <f t="shared" si="22"/>
        <v>8737.1999999999989</v>
      </c>
      <c r="K24" s="65">
        <f t="shared" si="23"/>
        <v>10921.5</v>
      </c>
      <c r="L24" s="65">
        <f t="shared" si="24"/>
        <v>3640.5</v>
      </c>
      <c r="M24" s="65">
        <f t="shared" si="25"/>
        <v>3640.5</v>
      </c>
      <c r="N24" s="65">
        <f t="shared" si="26"/>
        <v>3640.5</v>
      </c>
      <c r="O24" s="65">
        <f t="shared" si="27"/>
        <v>728.1</v>
      </c>
      <c r="P24" s="65">
        <f t="shared" si="28"/>
        <v>728.1</v>
      </c>
      <c r="Q24" s="65">
        <f t="shared" si="29"/>
        <v>728.1</v>
      </c>
      <c r="R24" s="65">
        <f t="shared" si="30"/>
        <v>3640.5</v>
      </c>
      <c r="S24" s="65">
        <f t="shared" si="31"/>
        <v>3640.5</v>
      </c>
      <c r="T24" s="65">
        <f t="shared" si="32"/>
        <v>7281</v>
      </c>
      <c r="U24" s="5">
        <v>72810</v>
      </c>
    </row>
    <row r="25" spans="1:22" s="2" customFormat="1" ht="15" customHeight="1" x14ac:dyDescent="0.15">
      <c r="A25" s="5">
        <v>1050</v>
      </c>
      <c r="B25" s="5">
        <v>42</v>
      </c>
      <c r="C25" s="5" t="s">
        <v>62</v>
      </c>
      <c r="D25" s="66">
        <f t="shared" si="16"/>
        <v>6092</v>
      </c>
      <c r="E25" s="65">
        <f t="shared" si="17"/>
        <v>1523</v>
      </c>
      <c r="F25" s="65">
        <f t="shared" si="18"/>
        <v>11422.5</v>
      </c>
      <c r="G25" s="65">
        <f t="shared" si="19"/>
        <v>3807.5</v>
      </c>
      <c r="H25" s="65">
        <f t="shared" si="20"/>
        <v>1523</v>
      </c>
      <c r="I25" s="65">
        <f t="shared" si="21"/>
        <v>2284.5</v>
      </c>
      <c r="J25" s="65">
        <f t="shared" si="22"/>
        <v>9138</v>
      </c>
      <c r="K25" s="65">
        <f t="shared" si="23"/>
        <v>11422.5</v>
      </c>
      <c r="L25" s="65">
        <f t="shared" si="24"/>
        <v>3807.5</v>
      </c>
      <c r="M25" s="65">
        <f t="shared" si="25"/>
        <v>3807.5</v>
      </c>
      <c r="N25" s="65">
        <f t="shared" si="26"/>
        <v>3807.5</v>
      </c>
      <c r="O25" s="65">
        <f t="shared" si="27"/>
        <v>761.5</v>
      </c>
      <c r="P25" s="65">
        <f t="shared" si="28"/>
        <v>761.5</v>
      </c>
      <c r="Q25" s="65">
        <f t="shared" si="29"/>
        <v>761.5</v>
      </c>
      <c r="R25" s="65">
        <f t="shared" si="30"/>
        <v>3807.5</v>
      </c>
      <c r="S25" s="65">
        <f t="shared" si="31"/>
        <v>3807.5</v>
      </c>
      <c r="T25" s="65">
        <f t="shared" si="32"/>
        <v>7615</v>
      </c>
      <c r="U25" s="5">
        <v>76150</v>
      </c>
    </row>
    <row r="26" spans="1:22" x14ac:dyDescent="0.15">
      <c r="S26" s="123" t="s">
        <v>47</v>
      </c>
      <c r="T26" s="123"/>
      <c r="U26" s="61">
        <f>SUM(U5:U25)</f>
        <v>788710</v>
      </c>
    </row>
  </sheetData>
  <mergeCells count="6">
    <mergeCell ref="S26:T26"/>
    <mergeCell ref="A1:U1"/>
    <mergeCell ref="A2:C2"/>
    <mergeCell ref="D2:Q2"/>
    <mergeCell ref="R2:T2"/>
    <mergeCell ref="A4:B4"/>
  </mergeCells>
  <phoneticPr fontId="33" type="noConversion"/>
  <pageMargins left="0.70866141732283505" right="0.118110236220472" top="0.74803149606299202" bottom="0.15748031496063" header="0.31496062992126" footer="0.31496062992126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53"/>
  <sheetViews>
    <sheetView topLeftCell="A34" workbookViewId="0">
      <selection activeCell="H27" sqref="H27"/>
    </sheetView>
  </sheetViews>
  <sheetFormatPr defaultColWidth="9" defaultRowHeight="11.25" x14ac:dyDescent="0.15"/>
  <cols>
    <col min="1" max="1" width="3.75" style="62" customWidth="1"/>
    <col min="2" max="2" width="4.875" style="62" customWidth="1"/>
    <col min="3" max="3" width="6.875" style="89" customWidth="1"/>
    <col min="4" max="4" width="6" style="89" customWidth="1"/>
    <col min="5" max="5" width="6.375" style="89" customWidth="1"/>
    <col min="6" max="6" width="6" style="62" customWidth="1"/>
    <col min="7" max="7" width="6.125" style="62" customWidth="1"/>
    <col min="8" max="10" width="6" style="62" customWidth="1"/>
    <col min="11" max="11" width="6.875" style="62" customWidth="1"/>
    <col min="12" max="15" width="6" style="62" customWidth="1"/>
    <col min="16" max="17" width="5.25" style="62" customWidth="1"/>
    <col min="18" max="18" width="7.25" style="62" customWidth="1"/>
    <col min="19" max="21" width="6" style="62" customWidth="1"/>
    <col min="22" max="22" width="5.875" style="2" customWidth="1"/>
    <col min="23" max="23" width="5.25" style="2" hidden="1" customWidth="1"/>
    <col min="24" max="16384" width="9" style="62"/>
  </cols>
  <sheetData>
    <row r="1" spans="1:23" ht="23.25" customHeight="1" x14ac:dyDescent="0.15">
      <c r="A1" s="133" t="s">
        <v>70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77"/>
    </row>
    <row r="2" spans="1:23" ht="19.5" customHeight="1" x14ac:dyDescent="0.15">
      <c r="A2" s="130" t="s">
        <v>1</v>
      </c>
      <c r="B2" s="130"/>
      <c r="C2" s="130"/>
      <c r="D2" s="130" t="s">
        <v>71</v>
      </c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27" t="s">
        <v>72</v>
      </c>
      <c r="S2" s="128"/>
      <c r="T2" s="128"/>
      <c r="U2" s="128"/>
      <c r="V2" s="67"/>
      <c r="W2" s="92"/>
    </row>
    <row r="3" spans="1:23" ht="56.25" x14ac:dyDescent="0.15">
      <c r="A3" s="3" t="s">
        <v>5</v>
      </c>
      <c r="B3" s="3" t="s">
        <v>6</v>
      </c>
      <c r="C3" s="90" t="s">
        <v>7</v>
      </c>
      <c r="D3" s="35" t="s">
        <v>8</v>
      </c>
      <c r="E3" s="35" t="s">
        <v>73</v>
      </c>
      <c r="F3" s="35" t="s">
        <v>10</v>
      </c>
      <c r="G3" s="35" t="s">
        <v>59</v>
      </c>
      <c r="H3" s="35" t="s">
        <v>12</v>
      </c>
      <c r="I3" s="35" t="s">
        <v>13</v>
      </c>
      <c r="J3" s="35" t="s">
        <v>74</v>
      </c>
      <c r="K3" s="35" t="s">
        <v>75</v>
      </c>
      <c r="L3" s="35" t="s">
        <v>16</v>
      </c>
      <c r="M3" s="35" t="s">
        <v>17</v>
      </c>
      <c r="N3" s="35" t="s">
        <v>18</v>
      </c>
      <c r="O3" s="35" t="s">
        <v>60</v>
      </c>
      <c r="P3" s="35" t="s">
        <v>20</v>
      </c>
      <c r="Q3" s="35" t="s">
        <v>21</v>
      </c>
      <c r="R3" s="35" t="s">
        <v>76</v>
      </c>
      <c r="S3" s="35" t="s">
        <v>22</v>
      </c>
      <c r="T3" s="35" t="s">
        <v>23</v>
      </c>
      <c r="U3" s="35" t="s">
        <v>25</v>
      </c>
      <c r="V3" s="4" t="s">
        <v>4</v>
      </c>
      <c r="W3" s="87" t="s">
        <v>26</v>
      </c>
    </row>
    <row r="4" spans="1:23" ht="15.75" customHeight="1" x14ac:dyDescent="0.15">
      <c r="A4" s="131" t="s">
        <v>27</v>
      </c>
      <c r="B4" s="132"/>
      <c r="C4" s="48"/>
      <c r="D4" s="78">
        <v>0.08</v>
      </c>
      <c r="E4" s="78">
        <v>0.02</v>
      </c>
      <c r="F4" s="78">
        <v>0.1</v>
      </c>
      <c r="G4" s="78">
        <v>0.05</v>
      </c>
      <c r="H4" s="78">
        <v>0.02</v>
      </c>
      <c r="I4" s="78">
        <v>0.03</v>
      </c>
      <c r="J4" s="78">
        <v>0.1</v>
      </c>
      <c r="K4" s="78">
        <v>0.2</v>
      </c>
      <c r="L4" s="78">
        <v>0.02</v>
      </c>
      <c r="M4" s="78">
        <v>0.05</v>
      </c>
      <c r="N4" s="78">
        <v>0.05</v>
      </c>
      <c r="O4" s="78">
        <v>0.01</v>
      </c>
      <c r="P4" s="78">
        <v>0.01</v>
      </c>
      <c r="Q4" s="78">
        <v>0.01</v>
      </c>
      <c r="R4" s="93">
        <v>7.0000000000000007E-2</v>
      </c>
      <c r="S4" s="78">
        <v>0.11</v>
      </c>
      <c r="T4" s="78">
        <v>0.04</v>
      </c>
      <c r="U4" s="93">
        <v>0.03</v>
      </c>
      <c r="V4" s="93">
        <v>1</v>
      </c>
      <c r="W4" s="75"/>
    </row>
    <row r="5" spans="1:23" ht="15.75" customHeight="1" x14ac:dyDescent="0.15">
      <c r="A5" s="116">
        <v>15</v>
      </c>
      <c r="B5" s="119" t="s">
        <v>28</v>
      </c>
      <c r="C5" s="86" t="s">
        <v>29</v>
      </c>
      <c r="D5" s="39">
        <f>V5*0.08</f>
        <v>146.4</v>
      </c>
      <c r="E5" s="40">
        <f>V5*0.02</f>
        <v>36.6</v>
      </c>
      <c r="F5" s="39">
        <f>V5*0.1</f>
        <v>183</v>
      </c>
      <c r="G5" s="39">
        <f>V5*0.05</f>
        <v>91.5</v>
      </c>
      <c r="H5" s="39">
        <f>V5*0.02</f>
        <v>36.6</v>
      </c>
      <c r="I5" s="39">
        <f>V5*0.03</f>
        <v>54.9</v>
      </c>
      <c r="J5" s="39">
        <f>V5*0.1</f>
        <v>183</v>
      </c>
      <c r="K5" s="39">
        <f>V5*0.2</f>
        <v>366</v>
      </c>
      <c r="L5" s="39">
        <f>V5*0.02</f>
        <v>36.6</v>
      </c>
      <c r="M5" s="39">
        <f>V5*0.05</f>
        <v>91.5</v>
      </c>
      <c r="N5" s="39">
        <f>V5*0.05</f>
        <v>91.5</v>
      </c>
      <c r="O5" s="39">
        <f>V5*0.01</f>
        <v>18.3</v>
      </c>
      <c r="P5" s="39">
        <f>V5*0.01</f>
        <v>18.3</v>
      </c>
      <c r="Q5" s="39">
        <f>V5*0.01</f>
        <v>18.3</v>
      </c>
      <c r="R5" s="13">
        <f>V5*0.07</f>
        <v>128.10000000000002</v>
      </c>
      <c r="S5" s="42">
        <f>V5*0.11</f>
        <v>201.3</v>
      </c>
      <c r="T5" s="42">
        <f>V5*0.04</f>
        <v>73.2</v>
      </c>
      <c r="U5" s="42">
        <f>V5*0.03</f>
        <v>54.9</v>
      </c>
      <c r="V5" s="5">
        <v>1830</v>
      </c>
      <c r="W5" s="62">
        <v>2110</v>
      </c>
    </row>
    <row r="6" spans="1:23" ht="15.75" customHeight="1" x14ac:dyDescent="0.15">
      <c r="A6" s="118"/>
      <c r="B6" s="120"/>
      <c r="C6" s="86" t="s">
        <v>30</v>
      </c>
      <c r="D6" s="39">
        <f t="shared" ref="D6:D52" si="0">V6*0.08</f>
        <v>172.8</v>
      </c>
      <c r="E6" s="40">
        <f t="shared" ref="E6:E52" si="1">V6*0.02</f>
        <v>43.2</v>
      </c>
      <c r="F6" s="39">
        <f t="shared" ref="F6:F52" si="2">V6*0.1</f>
        <v>216</v>
      </c>
      <c r="G6" s="39">
        <f t="shared" ref="G6:G52" si="3">V6*0.05</f>
        <v>108</v>
      </c>
      <c r="H6" s="39">
        <f t="shared" ref="H6:H52" si="4">V6*0.02</f>
        <v>43.2</v>
      </c>
      <c r="I6" s="39">
        <f t="shared" ref="I6:I52" si="5">V6*0.03</f>
        <v>64.8</v>
      </c>
      <c r="J6" s="39">
        <f t="shared" ref="J6:J52" si="6">V6*0.1</f>
        <v>216</v>
      </c>
      <c r="K6" s="39">
        <f t="shared" ref="K6:K52" si="7">V6*0.2</f>
        <v>432</v>
      </c>
      <c r="L6" s="39">
        <f t="shared" ref="L6:L52" si="8">V6*0.02</f>
        <v>43.2</v>
      </c>
      <c r="M6" s="39">
        <f t="shared" ref="M6:M52" si="9">V6*0.05</f>
        <v>108</v>
      </c>
      <c r="N6" s="39">
        <f t="shared" ref="N6:N52" si="10">V6*0.05</f>
        <v>108</v>
      </c>
      <c r="O6" s="39">
        <f t="shared" ref="O6:O52" si="11">V6*0.01</f>
        <v>21.6</v>
      </c>
      <c r="P6" s="39">
        <f t="shared" ref="P6:P52" si="12">V6*0.01</f>
        <v>21.6</v>
      </c>
      <c r="Q6" s="39">
        <f t="shared" ref="Q6:Q52" si="13">V6*0.01</f>
        <v>21.6</v>
      </c>
      <c r="R6" s="13">
        <f t="shared" ref="R6:R52" si="14">V6*0.07</f>
        <v>151.20000000000002</v>
      </c>
      <c r="S6" s="42">
        <f t="shared" ref="S6:S52" si="15">V6*0.11</f>
        <v>237.6</v>
      </c>
      <c r="T6" s="42">
        <f t="shared" ref="T6:T52" si="16">V6*0.04</f>
        <v>86.4</v>
      </c>
      <c r="U6" s="42">
        <f t="shared" ref="U6:U52" si="17">V6*0.03</f>
        <v>64.8</v>
      </c>
      <c r="V6" s="5">
        <v>2160</v>
      </c>
      <c r="W6" s="62">
        <v>2280</v>
      </c>
    </row>
    <row r="7" spans="1:23" ht="15.75" customHeight="1" x14ac:dyDescent="0.15">
      <c r="A7" s="116">
        <v>20</v>
      </c>
      <c r="B7" s="119" t="s">
        <v>31</v>
      </c>
      <c r="C7" s="86" t="s">
        <v>29</v>
      </c>
      <c r="D7" s="39">
        <f t="shared" si="0"/>
        <v>146.4</v>
      </c>
      <c r="E7" s="40">
        <f t="shared" si="1"/>
        <v>36.6</v>
      </c>
      <c r="F7" s="39">
        <f t="shared" si="2"/>
        <v>183</v>
      </c>
      <c r="G7" s="39">
        <f t="shared" si="3"/>
        <v>91.5</v>
      </c>
      <c r="H7" s="39">
        <f t="shared" si="4"/>
        <v>36.6</v>
      </c>
      <c r="I7" s="39">
        <f t="shared" si="5"/>
        <v>54.9</v>
      </c>
      <c r="J7" s="39">
        <f t="shared" si="6"/>
        <v>183</v>
      </c>
      <c r="K7" s="39">
        <f t="shared" si="7"/>
        <v>366</v>
      </c>
      <c r="L7" s="39">
        <f t="shared" si="8"/>
        <v>36.6</v>
      </c>
      <c r="M7" s="39">
        <f t="shared" si="9"/>
        <v>91.5</v>
      </c>
      <c r="N7" s="39">
        <f t="shared" si="10"/>
        <v>91.5</v>
      </c>
      <c r="O7" s="39">
        <f t="shared" si="11"/>
        <v>18.3</v>
      </c>
      <c r="P7" s="39">
        <f t="shared" si="12"/>
        <v>18.3</v>
      </c>
      <c r="Q7" s="39">
        <f t="shared" si="13"/>
        <v>18.3</v>
      </c>
      <c r="R7" s="13">
        <f t="shared" si="14"/>
        <v>128.10000000000002</v>
      </c>
      <c r="S7" s="42">
        <f t="shared" si="15"/>
        <v>201.3</v>
      </c>
      <c r="T7" s="42">
        <f t="shared" si="16"/>
        <v>73.2</v>
      </c>
      <c r="U7" s="42">
        <f t="shared" si="17"/>
        <v>54.9</v>
      </c>
      <c r="V7" s="5">
        <v>1830</v>
      </c>
      <c r="W7" s="62">
        <v>2110</v>
      </c>
    </row>
    <row r="8" spans="1:23" ht="15.75" customHeight="1" x14ac:dyDescent="0.15">
      <c r="A8" s="118"/>
      <c r="B8" s="120"/>
      <c r="C8" s="86" t="s">
        <v>30</v>
      </c>
      <c r="D8" s="39">
        <f t="shared" si="0"/>
        <v>172.8</v>
      </c>
      <c r="E8" s="40">
        <f t="shared" si="1"/>
        <v>43.2</v>
      </c>
      <c r="F8" s="39">
        <f t="shared" si="2"/>
        <v>216</v>
      </c>
      <c r="G8" s="39">
        <f t="shared" si="3"/>
        <v>108</v>
      </c>
      <c r="H8" s="39">
        <f t="shared" si="4"/>
        <v>43.2</v>
      </c>
      <c r="I8" s="39">
        <f t="shared" si="5"/>
        <v>64.8</v>
      </c>
      <c r="J8" s="39">
        <f t="shared" si="6"/>
        <v>216</v>
      </c>
      <c r="K8" s="39">
        <f t="shared" si="7"/>
        <v>432</v>
      </c>
      <c r="L8" s="39">
        <f t="shared" si="8"/>
        <v>43.2</v>
      </c>
      <c r="M8" s="39">
        <f t="shared" si="9"/>
        <v>108</v>
      </c>
      <c r="N8" s="39">
        <f t="shared" si="10"/>
        <v>108</v>
      </c>
      <c r="O8" s="39">
        <f t="shared" si="11"/>
        <v>21.6</v>
      </c>
      <c r="P8" s="39">
        <f t="shared" si="12"/>
        <v>21.6</v>
      </c>
      <c r="Q8" s="39">
        <f t="shared" si="13"/>
        <v>21.6</v>
      </c>
      <c r="R8" s="13">
        <f t="shared" si="14"/>
        <v>151.20000000000002</v>
      </c>
      <c r="S8" s="42">
        <f t="shared" si="15"/>
        <v>237.6</v>
      </c>
      <c r="T8" s="42">
        <f t="shared" si="16"/>
        <v>86.4</v>
      </c>
      <c r="U8" s="42">
        <f t="shared" si="17"/>
        <v>64.8</v>
      </c>
      <c r="V8" s="5">
        <v>2160</v>
      </c>
      <c r="W8" s="62">
        <v>2280</v>
      </c>
    </row>
    <row r="9" spans="1:23" ht="15.75" customHeight="1" x14ac:dyDescent="0.15">
      <c r="A9" s="116">
        <v>25</v>
      </c>
      <c r="B9" s="119" t="s">
        <v>32</v>
      </c>
      <c r="C9" s="86" t="s">
        <v>29</v>
      </c>
      <c r="D9" s="39">
        <f t="shared" si="0"/>
        <v>149.6</v>
      </c>
      <c r="E9" s="40">
        <f t="shared" si="1"/>
        <v>37.4</v>
      </c>
      <c r="F9" s="39">
        <f t="shared" si="2"/>
        <v>187</v>
      </c>
      <c r="G9" s="39">
        <f t="shared" si="3"/>
        <v>93.5</v>
      </c>
      <c r="H9" s="39">
        <f t="shared" si="4"/>
        <v>37.4</v>
      </c>
      <c r="I9" s="39">
        <f t="shared" si="5"/>
        <v>56.1</v>
      </c>
      <c r="J9" s="39">
        <f t="shared" si="6"/>
        <v>187</v>
      </c>
      <c r="K9" s="39">
        <f t="shared" si="7"/>
        <v>374</v>
      </c>
      <c r="L9" s="39">
        <f t="shared" si="8"/>
        <v>37.4</v>
      </c>
      <c r="M9" s="39">
        <f t="shared" si="9"/>
        <v>93.5</v>
      </c>
      <c r="N9" s="39">
        <f t="shared" si="10"/>
        <v>93.5</v>
      </c>
      <c r="O9" s="39">
        <f t="shared" si="11"/>
        <v>18.7</v>
      </c>
      <c r="P9" s="39">
        <f t="shared" si="12"/>
        <v>18.7</v>
      </c>
      <c r="Q9" s="39">
        <f t="shared" si="13"/>
        <v>18.7</v>
      </c>
      <c r="R9" s="13">
        <f t="shared" si="14"/>
        <v>130.9</v>
      </c>
      <c r="S9" s="42">
        <f t="shared" si="15"/>
        <v>205.7</v>
      </c>
      <c r="T9" s="42">
        <f t="shared" si="16"/>
        <v>74.8</v>
      </c>
      <c r="U9" s="42">
        <f t="shared" si="17"/>
        <v>56.1</v>
      </c>
      <c r="V9" s="5">
        <v>1870</v>
      </c>
      <c r="W9" s="62">
        <v>2290</v>
      </c>
    </row>
    <row r="10" spans="1:23" ht="15.75" customHeight="1" x14ac:dyDescent="0.15">
      <c r="A10" s="118"/>
      <c r="B10" s="120"/>
      <c r="C10" s="86" t="s">
        <v>30</v>
      </c>
      <c r="D10" s="39">
        <f t="shared" si="0"/>
        <v>174.4</v>
      </c>
      <c r="E10" s="40">
        <f t="shared" si="1"/>
        <v>43.6</v>
      </c>
      <c r="F10" s="39">
        <f t="shared" si="2"/>
        <v>218</v>
      </c>
      <c r="G10" s="39">
        <f t="shared" si="3"/>
        <v>109</v>
      </c>
      <c r="H10" s="39">
        <f t="shared" si="4"/>
        <v>43.6</v>
      </c>
      <c r="I10" s="39">
        <f t="shared" si="5"/>
        <v>65.399999999999991</v>
      </c>
      <c r="J10" s="39">
        <f t="shared" si="6"/>
        <v>218</v>
      </c>
      <c r="K10" s="39">
        <f t="shared" si="7"/>
        <v>436</v>
      </c>
      <c r="L10" s="39">
        <f t="shared" si="8"/>
        <v>43.6</v>
      </c>
      <c r="M10" s="39">
        <f t="shared" si="9"/>
        <v>109</v>
      </c>
      <c r="N10" s="39">
        <f t="shared" si="10"/>
        <v>109</v>
      </c>
      <c r="O10" s="39">
        <f t="shared" si="11"/>
        <v>21.8</v>
      </c>
      <c r="P10" s="39">
        <f t="shared" si="12"/>
        <v>21.8</v>
      </c>
      <c r="Q10" s="39">
        <f t="shared" si="13"/>
        <v>21.8</v>
      </c>
      <c r="R10" s="13">
        <f t="shared" si="14"/>
        <v>152.60000000000002</v>
      </c>
      <c r="S10" s="42">
        <f t="shared" si="15"/>
        <v>239.8</v>
      </c>
      <c r="T10" s="42">
        <f t="shared" si="16"/>
        <v>87.2</v>
      </c>
      <c r="U10" s="42">
        <f t="shared" si="17"/>
        <v>65.399999999999991</v>
      </c>
      <c r="V10" s="5">
        <v>2180</v>
      </c>
      <c r="W10" s="62">
        <v>2390</v>
      </c>
    </row>
    <row r="11" spans="1:23" ht="15.75" customHeight="1" x14ac:dyDescent="0.15">
      <c r="A11" s="116">
        <v>40</v>
      </c>
      <c r="B11" s="119" t="s">
        <v>33</v>
      </c>
      <c r="C11" s="86" t="s">
        <v>29</v>
      </c>
      <c r="D11" s="39">
        <f t="shared" si="0"/>
        <v>149.6</v>
      </c>
      <c r="E11" s="40">
        <f t="shared" si="1"/>
        <v>37.4</v>
      </c>
      <c r="F11" s="39">
        <f t="shared" si="2"/>
        <v>187</v>
      </c>
      <c r="G11" s="39">
        <f t="shared" si="3"/>
        <v>93.5</v>
      </c>
      <c r="H11" s="39">
        <f t="shared" si="4"/>
        <v>37.4</v>
      </c>
      <c r="I11" s="39">
        <f t="shared" si="5"/>
        <v>56.1</v>
      </c>
      <c r="J11" s="39">
        <f t="shared" si="6"/>
        <v>187</v>
      </c>
      <c r="K11" s="39">
        <f t="shared" si="7"/>
        <v>374</v>
      </c>
      <c r="L11" s="39">
        <f t="shared" si="8"/>
        <v>37.4</v>
      </c>
      <c r="M11" s="39">
        <f t="shared" si="9"/>
        <v>93.5</v>
      </c>
      <c r="N11" s="39">
        <f t="shared" si="10"/>
        <v>93.5</v>
      </c>
      <c r="O11" s="39">
        <f t="shared" si="11"/>
        <v>18.7</v>
      </c>
      <c r="P11" s="39">
        <f t="shared" si="12"/>
        <v>18.7</v>
      </c>
      <c r="Q11" s="39">
        <f t="shared" si="13"/>
        <v>18.7</v>
      </c>
      <c r="R11" s="13">
        <f t="shared" si="14"/>
        <v>130.9</v>
      </c>
      <c r="S11" s="42">
        <f t="shared" si="15"/>
        <v>205.7</v>
      </c>
      <c r="T11" s="42">
        <f t="shared" si="16"/>
        <v>74.8</v>
      </c>
      <c r="U11" s="42">
        <f t="shared" si="17"/>
        <v>56.1</v>
      </c>
      <c r="V11" s="5">
        <v>1870</v>
      </c>
      <c r="W11" s="62">
        <v>2340</v>
      </c>
    </row>
    <row r="12" spans="1:23" ht="15.75" customHeight="1" x14ac:dyDescent="0.15">
      <c r="A12" s="118"/>
      <c r="B12" s="120"/>
      <c r="C12" s="86" t="s">
        <v>30</v>
      </c>
      <c r="D12" s="39">
        <f t="shared" si="0"/>
        <v>175.20000000000002</v>
      </c>
      <c r="E12" s="40">
        <f t="shared" si="1"/>
        <v>43.800000000000004</v>
      </c>
      <c r="F12" s="39">
        <f t="shared" si="2"/>
        <v>219</v>
      </c>
      <c r="G12" s="39">
        <f t="shared" si="3"/>
        <v>109.5</v>
      </c>
      <c r="H12" s="39">
        <f t="shared" si="4"/>
        <v>43.800000000000004</v>
      </c>
      <c r="I12" s="39">
        <f t="shared" si="5"/>
        <v>65.7</v>
      </c>
      <c r="J12" s="39">
        <f t="shared" si="6"/>
        <v>219</v>
      </c>
      <c r="K12" s="39">
        <f t="shared" si="7"/>
        <v>438</v>
      </c>
      <c r="L12" s="39">
        <f t="shared" si="8"/>
        <v>43.800000000000004</v>
      </c>
      <c r="M12" s="39">
        <f t="shared" si="9"/>
        <v>109.5</v>
      </c>
      <c r="N12" s="39">
        <f t="shared" si="10"/>
        <v>109.5</v>
      </c>
      <c r="O12" s="39">
        <f t="shared" si="11"/>
        <v>21.900000000000002</v>
      </c>
      <c r="P12" s="39">
        <f t="shared" si="12"/>
        <v>21.900000000000002</v>
      </c>
      <c r="Q12" s="39">
        <f t="shared" si="13"/>
        <v>21.900000000000002</v>
      </c>
      <c r="R12" s="13">
        <f t="shared" si="14"/>
        <v>153.30000000000001</v>
      </c>
      <c r="S12" s="42">
        <f t="shared" si="15"/>
        <v>240.9</v>
      </c>
      <c r="T12" s="42">
        <f t="shared" si="16"/>
        <v>87.600000000000009</v>
      </c>
      <c r="U12" s="42">
        <f t="shared" si="17"/>
        <v>65.7</v>
      </c>
      <c r="V12" s="5">
        <v>2190</v>
      </c>
      <c r="W12" s="62">
        <v>2540</v>
      </c>
    </row>
    <row r="13" spans="1:23" ht="15.75" customHeight="1" x14ac:dyDescent="0.15">
      <c r="A13" s="116">
        <v>50</v>
      </c>
      <c r="B13" s="119" t="s">
        <v>34</v>
      </c>
      <c r="C13" s="86" t="s">
        <v>29</v>
      </c>
      <c r="D13" s="39">
        <f t="shared" si="0"/>
        <v>150.4</v>
      </c>
      <c r="E13" s="40">
        <f t="shared" si="1"/>
        <v>37.6</v>
      </c>
      <c r="F13" s="39">
        <f t="shared" si="2"/>
        <v>188</v>
      </c>
      <c r="G13" s="39">
        <f t="shared" si="3"/>
        <v>94</v>
      </c>
      <c r="H13" s="39">
        <f t="shared" si="4"/>
        <v>37.6</v>
      </c>
      <c r="I13" s="39">
        <f t="shared" si="5"/>
        <v>56.4</v>
      </c>
      <c r="J13" s="39">
        <f t="shared" si="6"/>
        <v>188</v>
      </c>
      <c r="K13" s="39">
        <f t="shared" si="7"/>
        <v>376</v>
      </c>
      <c r="L13" s="39">
        <f t="shared" si="8"/>
        <v>37.6</v>
      </c>
      <c r="M13" s="39">
        <f t="shared" si="9"/>
        <v>94</v>
      </c>
      <c r="N13" s="39">
        <f t="shared" si="10"/>
        <v>94</v>
      </c>
      <c r="O13" s="39">
        <f t="shared" si="11"/>
        <v>18.8</v>
      </c>
      <c r="P13" s="39">
        <f t="shared" si="12"/>
        <v>18.8</v>
      </c>
      <c r="Q13" s="39">
        <f t="shared" si="13"/>
        <v>18.8</v>
      </c>
      <c r="R13" s="13">
        <f t="shared" si="14"/>
        <v>131.60000000000002</v>
      </c>
      <c r="S13" s="42">
        <f t="shared" si="15"/>
        <v>206.8</v>
      </c>
      <c r="T13" s="42">
        <f t="shared" si="16"/>
        <v>75.2</v>
      </c>
      <c r="U13" s="42">
        <f t="shared" si="17"/>
        <v>56.4</v>
      </c>
      <c r="V13" s="5">
        <v>1880</v>
      </c>
      <c r="W13" s="62">
        <v>2590</v>
      </c>
    </row>
    <row r="14" spans="1:23" ht="15.75" customHeight="1" x14ac:dyDescent="0.15">
      <c r="A14" s="118"/>
      <c r="B14" s="120"/>
      <c r="C14" s="86" t="s">
        <v>30</v>
      </c>
      <c r="D14" s="39">
        <f t="shared" si="0"/>
        <v>176</v>
      </c>
      <c r="E14" s="40">
        <f t="shared" si="1"/>
        <v>44</v>
      </c>
      <c r="F14" s="39">
        <f t="shared" si="2"/>
        <v>220</v>
      </c>
      <c r="G14" s="39">
        <f t="shared" si="3"/>
        <v>110</v>
      </c>
      <c r="H14" s="39">
        <f t="shared" si="4"/>
        <v>44</v>
      </c>
      <c r="I14" s="39">
        <f t="shared" si="5"/>
        <v>66</v>
      </c>
      <c r="J14" s="39">
        <f t="shared" si="6"/>
        <v>220</v>
      </c>
      <c r="K14" s="39">
        <f t="shared" si="7"/>
        <v>440</v>
      </c>
      <c r="L14" s="39">
        <f t="shared" si="8"/>
        <v>44</v>
      </c>
      <c r="M14" s="39">
        <f t="shared" si="9"/>
        <v>110</v>
      </c>
      <c r="N14" s="39">
        <f t="shared" si="10"/>
        <v>110</v>
      </c>
      <c r="O14" s="39">
        <f t="shared" si="11"/>
        <v>22</v>
      </c>
      <c r="P14" s="39">
        <f t="shared" si="12"/>
        <v>22</v>
      </c>
      <c r="Q14" s="39">
        <f t="shared" si="13"/>
        <v>22</v>
      </c>
      <c r="R14" s="13">
        <f t="shared" si="14"/>
        <v>154.00000000000003</v>
      </c>
      <c r="S14" s="42">
        <f t="shared" si="15"/>
        <v>242</v>
      </c>
      <c r="T14" s="42">
        <f t="shared" si="16"/>
        <v>88</v>
      </c>
      <c r="U14" s="42">
        <f t="shared" si="17"/>
        <v>66</v>
      </c>
      <c r="V14" s="5">
        <v>2200</v>
      </c>
      <c r="W14" s="62">
        <v>2850</v>
      </c>
    </row>
    <row r="15" spans="1:23" ht="15.75" customHeight="1" x14ac:dyDescent="0.15">
      <c r="A15" s="116">
        <v>80</v>
      </c>
      <c r="B15" s="119" t="s">
        <v>35</v>
      </c>
      <c r="C15" s="86" t="s">
        <v>29</v>
      </c>
      <c r="D15" s="39">
        <f t="shared" si="0"/>
        <v>349.6</v>
      </c>
      <c r="E15" s="40">
        <f t="shared" si="1"/>
        <v>87.4</v>
      </c>
      <c r="F15" s="39">
        <f t="shared" si="2"/>
        <v>437</v>
      </c>
      <c r="G15" s="39">
        <f t="shared" si="3"/>
        <v>218.5</v>
      </c>
      <c r="H15" s="39">
        <f t="shared" si="4"/>
        <v>87.4</v>
      </c>
      <c r="I15" s="39">
        <f t="shared" si="5"/>
        <v>131.1</v>
      </c>
      <c r="J15" s="39">
        <f t="shared" si="6"/>
        <v>437</v>
      </c>
      <c r="K15" s="39">
        <f t="shared" si="7"/>
        <v>874</v>
      </c>
      <c r="L15" s="39">
        <f t="shared" si="8"/>
        <v>87.4</v>
      </c>
      <c r="M15" s="39">
        <f t="shared" si="9"/>
        <v>218.5</v>
      </c>
      <c r="N15" s="39">
        <f t="shared" si="10"/>
        <v>218.5</v>
      </c>
      <c r="O15" s="39">
        <f t="shared" si="11"/>
        <v>43.7</v>
      </c>
      <c r="P15" s="39">
        <f t="shared" si="12"/>
        <v>43.7</v>
      </c>
      <c r="Q15" s="39">
        <f t="shared" si="13"/>
        <v>43.7</v>
      </c>
      <c r="R15" s="13">
        <f t="shared" si="14"/>
        <v>305.90000000000003</v>
      </c>
      <c r="S15" s="42">
        <f t="shared" si="15"/>
        <v>480.7</v>
      </c>
      <c r="T15" s="42">
        <f t="shared" si="16"/>
        <v>174.8</v>
      </c>
      <c r="U15" s="42">
        <f t="shared" si="17"/>
        <v>131.1</v>
      </c>
      <c r="V15" s="5">
        <v>4370</v>
      </c>
      <c r="W15" s="62">
        <v>2800</v>
      </c>
    </row>
    <row r="16" spans="1:23" ht="15.75" customHeight="1" x14ac:dyDescent="0.15">
      <c r="A16" s="118"/>
      <c r="B16" s="120"/>
      <c r="C16" s="86" t="s">
        <v>30</v>
      </c>
      <c r="D16" s="39">
        <f t="shared" si="0"/>
        <v>349.6</v>
      </c>
      <c r="E16" s="40">
        <f t="shared" si="1"/>
        <v>87.4</v>
      </c>
      <c r="F16" s="39">
        <f t="shared" si="2"/>
        <v>437</v>
      </c>
      <c r="G16" s="39">
        <f t="shared" si="3"/>
        <v>218.5</v>
      </c>
      <c r="H16" s="39">
        <f t="shared" si="4"/>
        <v>87.4</v>
      </c>
      <c r="I16" s="39">
        <f t="shared" si="5"/>
        <v>131.1</v>
      </c>
      <c r="J16" s="39">
        <f t="shared" si="6"/>
        <v>437</v>
      </c>
      <c r="K16" s="39">
        <f t="shared" si="7"/>
        <v>874</v>
      </c>
      <c r="L16" s="39">
        <f t="shared" si="8"/>
        <v>87.4</v>
      </c>
      <c r="M16" s="39">
        <f t="shared" si="9"/>
        <v>218.5</v>
      </c>
      <c r="N16" s="39">
        <f t="shared" si="10"/>
        <v>218.5</v>
      </c>
      <c r="O16" s="39">
        <f t="shared" si="11"/>
        <v>43.7</v>
      </c>
      <c r="P16" s="39">
        <f t="shared" si="12"/>
        <v>43.7</v>
      </c>
      <c r="Q16" s="39">
        <f t="shared" si="13"/>
        <v>43.7</v>
      </c>
      <c r="R16" s="13">
        <f t="shared" si="14"/>
        <v>305.90000000000003</v>
      </c>
      <c r="S16" s="42">
        <f t="shared" si="15"/>
        <v>480.7</v>
      </c>
      <c r="T16" s="42">
        <f t="shared" si="16"/>
        <v>174.8</v>
      </c>
      <c r="U16" s="42">
        <f t="shared" si="17"/>
        <v>131.1</v>
      </c>
      <c r="V16" s="5">
        <v>4370</v>
      </c>
      <c r="W16" s="62">
        <v>3130</v>
      </c>
    </row>
    <row r="17" spans="1:23" ht="15.75" customHeight="1" x14ac:dyDescent="0.15">
      <c r="A17" s="116">
        <v>100</v>
      </c>
      <c r="B17" s="119" t="s">
        <v>36</v>
      </c>
      <c r="C17" s="86">
        <v>150</v>
      </c>
      <c r="D17" s="39">
        <f t="shared" si="0"/>
        <v>476</v>
      </c>
      <c r="E17" s="40">
        <f t="shared" si="1"/>
        <v>119</v>
      </c>
      <c r="F17" s="39">
        <f t="shared" si="2"/>
        <v>595</v>
      </c>
      <c r="G17" s="39">
        <f t="shared" si="3"/>
        <v>297.5</v>
      </c>
      <c r="H17" s="39">
        <f t="shared" si="4"/>
        <v>119</v>
      </c>
      <c r="I17" s="39">
        <f t="shared" si="5"/>
        <v>178.5</v>
      </c>
      <c r="J17" s="39">
        <f t="shared" si="6"/>
        <v>595</v>
      </c>
      <c r="K17" s="39">
        <f t="shared" si="7"/>
        <v>1190</v>
      </c>
      <c r="L17" s="39">
        <f t="shared" si="8"/>
        <v>119</v>
      </c>
      <c r="M17" s="39">
        <f t="shared" si="9"/>
        <v>297.5</v>
      </c>
      <c r="N17" s="39">
        <f t="shared" si="10"/>
        <v>297.5</v>
      </c>
      <c r="O17" s="39">
        <f t="shared" si="11"/>
        <v>59.5</v>
      </c>
      <c r="P17" s="39">
        <f t="shared" si="12"/>
        <v>59.5</v>
      </c>
      <c r="Q17" s="39">
        <f t="shared" si="13"/>
        <v>59.5</v>
      </c>
      <c r="R17" s="13">
        <f t="shared" si="14"/>
        <v>416.50000000000006</v>
      </c>
      <c r="S17" s="42">
        <f t="shared" si="15"/>
        <v>654.5</v>
      </c>
      <c r="T17" s="42">
        <f t="shared" si="16"/>
        <v>238</v>
      </c>
      <c r="U17" s="42">
        <f t="shared" si="17"/>
        <v>178.5</v>
      </c>
      <c r="V17" s="5">
        <v>5950</v>
      </c>
      <c r="W17" s="62">
        <v>3290</v>
      </c>
    </row>
    <row r="18" spans="1:23" ht="15.75" customHeight="1" x14ac:dyDescent="0.15">
      <c r="A18" s="117"/>
      <c r="B18" s="121"/>
      <c r="C18" s="86" t="s">
        <v>37</v>
      </c>
      <c r="D18" s="39">
        <f t="shared" si="0"/>
        <v>476</v>
      </c>
      <c r="E18" s="40">
        <f t="shared" si="1"/>
        <v>119</v>
      </c>
      <c r="F18" s="39">
        <f t="shared" si="2"/>
        <v>595</v>
      </c>
      <c r="G18" s="39">
        <f t="shared" si="3"/>
        <v>297.5</v>
      </c>
      <c r="H18" s="39">
        <f t="shared" si="4"/>
        <v>119</v>
      </c>
      <c r="I18" s="39">
        <f t="shared" si="5"/>
        <v>178.5</v>
      </c>
      <c r="J18" s="39">
        <f t="shared" si="6"/>
        <v>595</v>
      </c>
      <c r="K18" s="39">
        <f t="shared" si="7"/>
        <v>1190</v>
      </c>
      <c r="L18" s="39">
        <f t="shared" si="8"/>
        <v>119</v>
      </c>
      <c r="M18" s="39">
        <f t="shared" si="9"/>
        <v>297.5</v>
      </c>
      <c r="N18" s="39">
        <f t="shared" si="10"/>
        <v>297.5</v>
      </c>
      <c r="O18" s="39">
        <f t="shared" si="11"/>
        <v>59.5</v>
      </c>
      <c r="P18" s="39">
        <f t="shared" si="12"/>
        <v>59.5</v>
      </c>
      <c r="Q18" s="39">
        <f t="shared" si="13"/>
        <v>59.5</v>
      </c>
      <c r="R18" s="13">
        <f t="shared" si="14"/>
        <v>416.50000000000006</v>
      </c>
      <c r="S18" s="42">
        <f t="shared" si="15"/>
        <v>654.5</v>
      </c>
      <c r="T18" s="42">
        <f t="shared" si="16"/>
        <v>238</v>
      </c>
      <c r="U18" s="42">
        <f t="shared" si="17"/>
        <v>178.5</v>
      </c>
      <c r="V18" s="5">
        <v>5950</v>
      </c>
      <c r="W18" s="62">
        <v>3660</v>
      </c>
    </row>
    <row r="19" spans="1:23" ht="15.75" customHeight="1" x14ac:dyDescent="0.15">
      <c r="A19" s="118"/>
      <c r="B19" s="120"/>
      <c r="C19" s="86" t="s">
        <v>30</v>
      </c>
      <c r="D19" s="39">
        <f t="shared" si="0"/>
        <v>476</v>
      </c>
      <c r="E19" s="40">
        <f t="shared" si="1"/>
        <v>119</v>
      </c>
      <c r="F19" s="39">
        <f t="shared" si="2"/>
        <v>595</v>
      </c>
      <c r="G19" s="39">
        <f t="shared" si="3"/>
        <v>297.5</v>
      </c>
      <c r="H19" s="39">
        <f t="shared" si="4"/>
        <v>119</v>
      </c>
      <c r="I19" s="39">
        <f t="shared" si="5"/>
        <v>178.5</v>
      </c>
      <c r="J19" s="39">
        <f t="shared" si="6"/>
        <v>595</v>
      </c>
      <c r="K19" s="39">
        <f t="shared" si="7"/>
        <v>1190</v>
      </c>
      <c r="L19" s="39">
        <f t="shared" si="8"/>
        <v>119</v>
      </c>
      <c r="M19" s="39">
        <f t="shared" si="9"/>
        <v>297.5</v>
      </c>
      <c r="N19" s="39">
        <f t="shared" si="10"/>
        <v>297.5</v>
      </c>
      <c r="O19" s="39">
        <f t="shared" si="11"/>
        <v>59.5</v>
      </c>
      <c r="P19" s="39">
        <f t="shared" si="12"/>
        <v>59.5</v>
      </c>
      <c r="Q19" s="39">
        <f t="shared" si="13"/>
        <v>59.5</v>
      </c>
      <c r="R19" s="13">
        <f t="shared" si="14"/>
        <v>416.50000000000006</v>
      </c>
      <c r="S19" s="42">
        <f t="shared" si="15"/>
        <v>654.5</v>
      </c>
      <c r="T19" s="42">
        <f t="shared" si="16"/>
        <v>238</v>
      </c>
      <c r="U19" s="42">
        <f t="shared" si="17"/>
        <v>178.5</v>
      </c>
      <c r="V19" s="5">
        <v>5950</v>
      </c>
      <c r="W19" s="62">
        <v>4190</v>
      </c>
    </row>
    <row r="20" spans="1:23" ht="15.75" customHeight="1" x14ac:dyDescent="0.15">
      <c r="A20" s="116">
        <v>150</v>
      </c>
      <c r="B20" s="119" t="s">
        <v>38</v>
      </c>
      <c r="C20" s="86">
        <v>150</v>
      </c>
      <c r="D20" s="39">
        <f t="shared" si="0"/>
        <v>488.8</v>
      </c>
      <c r="E20" s="40">
        <f t="shared" si="1"/>
        <v>122.2</v>
      </c>
      <c r="F20" s="39">
        <f t="shared" si="2"/>
        <v>611</v>
      </c>
      <c r="G20" s="39">
        <f t="shared" si="3"/>
        <v>305.5</v>
      </c>
      <c r="H20" s="39">
        <f t="shared" si="4"/>
        <v>122.2</v>
      </c>
      <c r="I20" s="39">
        <f t="shared" si="5"/>
        <v>183.29999999999998</v>
      </c>
      <c r="J20" s="39">
        <f t="shared" si="6"/>
        <v>611</v>
      </c>
      <c r="K20" s="39">
        <f t="shared" si="7"/>
        <v>1222</v>
      </c>
      <c r="L20" s="39">
        <f t="shared" si="8"/>
        <v>122.2</v>
      </c>
      <c r="M20" s="39">
        <f t="shared" si="9"/>
        <v>305.5</v>
      </c>
      <c r="N20" s="39">
        <f t="shared" si="10"/>
        <v>305.5</v>
      </c>
      <c r="O20" s="39">
        <f t="shared" si="11"/>
        <v>61.1</v>
      </c>
      <c r="P20" s="39">
        <f t="shared" si="12"/>
        <v>61.1</v>
      </c>
      <c r="Q20" s="39">
        <f t="shared" si="13"/>
        <v>61.1</v>
      </c>
      <c r="R20" s="13">
        <f t="shared" si="14"/>
        <v>427.70000000000005</v>
      </c>
      <c r="S20" s="42">
        <f t="shared" si="15"/>
        <v>672.1</v>
      </c>
      <c r="T20" s="42">
        <f t="shared" si="16"/>
        <v>244.4</v>
      </c>
      <c r="U20" s="42">
        <f t="shared" si="17"/>
        <v>183.29999999999998</v>
      </c>
      <c r="V20" s="5">
        <v>6110</v>
      </c>
      <c r="W20" s="62">
        <v>3960</v>
      </c>
    </row>
    <row r="21" spans="1:23" ht="15.75" customHeight="1" x14ac:dyDescent="0.15">
      <c r="A21" s="117"/>
      <c r="B21" s="121"/>
      <c r="C21" s="86" t="s">
        <v>37</v>
      </c>
      <c r="D21" s="39">
        <f t="shared" si="0"/>
        <v>488.8</v>
      </c>
      <c r="E21" s="40">
        <f t="shared" si="1"/>
        <v>122.2</v>
      </c>
      <c r="F21" s="39">
        <f t="shared" si="2"/>
        <v>611</v>
      </c>
      <c r="G21" s="39">
        <f t="shared" si="3"/>
        <v>305.5</v>
      </c>
      <c r="H21" s="39">
        <f t="shared" si="4"/>
        <v>122.2</v>
      </c>
      <c r="I21" s="39">
        <f t="shared" si="5"/>
        <v>183.29999999999998</v>
      </c>
      <c r="J21" s="39">
        <f t="shared" si="6"/>
        <v>611</v>
      </c>
      <c r="K21" s="39">
        <f t="shared" si="7"/>
        <v>1222</v>
      </c>
      <c r="L21" s="39">
        <f t="shared" si="8"/>
        <v>122.2</v>
      </c>
      <c r="M21" s="39">
        <f t="shared" si="9"/>
        <v>305.5</v>
      </c>
      <c r="N21" s="39">
        <f t="shared" si="10"/>
        <v>305.5</v>
      </c>
      <c r="O21" s="39">
        <f t="shared" si="11"/>
        <v>61.1</v>
      </c>
      <c r="P21" s="39">
        <f t="shared" si="12"/>
        <v>61.1</v>
      </c>
      <c r="Q21" s="39">
        <f t="shared" si="13"/>
        <v>61.1</v>
      </c>
      <c r="R21" s="13">
        <f t="shared" si="14"/>
        <v>427.70000000000005</v>
      </c>
      <c r="S21" s="42">
        <f t="shared" si="15"/>
        <v>672.1</v>
      </c>
      <c r="T21" s="42">
        <f t="shared" si="16"/>
        <v>244.4</v>
      </c>
      <c r="U21" s="42">
        <f t="shared" si="17"/>
        <v>183.29999999999998</v>
      </c>
      <c r="V21" s="5">
        <v>6110</v>
      </c>
      <c r="W21" s="62">
        <v>4480</v>
      </c>
    </row>
    <row r="22" spans="1:23" ht="15.75" customHeight="1" x14ac:dyDescent="0.15">
      <c r="A22" s="118"/>
      <c r="B22" s="120"/>
      <c r="C22" s="86" t="s">
        <v>30</v>
      </c>
      <c r="D22" s="39">
        <f t="shared" si="0"/>
        <v>488.8</v>
      </c>
      <c r="E22" s="40">
        <f t="shared" si="1"/>
        <v>122.2</v>
      </c>
      <c r="F22" s="39">
        <f t="shared" si="2"/>
        <v>611</v>
      </c>
      <c r="G22" s="39">
        <f t="shared" si="3"/>
        <v>305.5</v>
      </c>
      <c r="H22" s="39">
        <f t="shared" si="4"/>
        <v>122.2</v>
      </c>
      <c r="I22" s="39">
        <f t="shared" si="5"/>
        <v>183.29999999999998</v>
      </c>
      <c r="J22" s="39">
        <f t="shared" si="6"/>
        <v>611</v>
      </c>
      <c r="K22" s="39">
        <f t="shared" si="7"/>
        <v>1222</v>
      </c>
      <c r="L22" s="39">
        <f t="shared" si="8"/>
        <v>122.2</v>
      </c>
      <c r="M22" s="39">
        <f t="shared" si="9"/>
        <v>305.5</v>
      </c>
      <c r="N22" s="39">
        <f t="shared" si="10"/>
        <v>305.5</v>
      </c>
      <c r="O22" s="39">
        <f t="shared" si="11"/>
        <v>61.1</v>
      </c>
      <c r="P22" s="39">
        <f t="shared" si="12"/>
        <v>61.1</v>
      </c>
      <c r="Q22" s="39">
        <f t="shared" si="13"/>
        <v>61.1</v>
      </c>
      <c r="R22" s="13">
        <f t="shared" si="14"/>
        <v>427.70000000000005</v>
      </c>
      <c r="S22" s="42">
        <f t="shared" si="15"/>
        <v>672.1</v>
      </c>
      <c r="T22" s="42">
        <f t="shared" si="16"/>
        <v>244.4</v>
      </c>
      <c r="U22" s="42">
        <f t="shared" si="17"/>
        <v>183.29999999999998</v>
      </c>
      <c r="V22" s="5">
        <v>6110</v>
      </c>
      <c r="W22" s="62">
        <v>5130</v>
      </c>
    </row>
    <row r="23" spans="1:23" ht="15.75" customHeight="1" x14ac:dyDescent="0.15">
      <c r="A23" s="116">
        <v>200</v>
      </c>
      <c r="B23" s="119" t="s">
        <v>39</v>
      </c>
      <c r="C23" s="86">
        <v>150</v>
      </c>
      <c r="D23" s="39">
        <f t="shared" si="0"/>
        <v>594.4</v>
      </c>
      <c r="E23" s="40">
        <f t="shared" si="1"/>
        <v>148.6</v>
      </c>
      <c r="F23" s="39">
        <f t="shared" si="2"/>
        <v>743</v>
      </c>
      <c r="G23" s="39">
        <f t="shared" si="3"/>
        <v>371.5</v>
      </c>
      <c r="H23" s="39">
        <f t="shared" si="4"/>
        <v>148.6</v>
      </c>
      <c r="I23" s="39">
        <f t="shared" si="5"/>
        <v>222.9</v>
      </c>
      <c r="J23" s="39">
        <f t="shared" si="6"/>
        <v>743</v>
      </c>
      <c r="K23" s="39">
        <f t="shared" si="7"/>
        <v>1486</v>
      </c>
      <c r="L23" s="39">
        <f t="shared" si="8"/>
        <v>148.6</v>
      </c>
      <c r="M23" s="39">
        <f t="shared" si="9"/>
        <v>371.5</v>
      </c>
      <c r="N23" s="39">
        <f t="shared" si="10"/>
        <v>371.5</v>
      </c>
      <c r="O23" s="39">
        <f t="shared" si="11"/>
        <v>74.3</v>
      </c>
      <c r="P23" s="39">
        <f t="shared" si="12"/>
        <v>74.3</v>
      </c>
      <c r="Q23" s="39">
        <f t="shared" si="13"/>
        <v>74.3</v>
      </c>
      <c r="R23" s="13">
        <f t="shared" si="14"/>
        <v>520.1</v>
      </c>
      <c r="S23" s="42">
        <f t="shared" si="15"/>
        <v>817.3</v>
      </c>
      <c r="T23" s="42">
        <f t="shared" si="16"/>
        <v>297.2</v>
      </c>
      <c r="U23" s="42">
        <f t="shared" si="17"/>
        <v>222.9</v>
      </c>
      <c r="V23" s="5">
        <v>7430</v>
      </c>
      <c r="W23" s="62">
        <v>4750</v>
      </c>
    </row>
    <row r="24" spans="1:23" ht="15.75" customHeight="1" x14ac:dyDescent="0.15">
      <c r="A24" s="117"/>
      <c r="B24" s="121"/>
      <c r="C24" s="86" t="s">
        <v>37</v>
      </c>
      <c r="D24" s="39">
        <f t="shared" si="0"/>
        <v>594.4</v>
      </c>
      <c r="E24" s="40">
        <f t="shared" si="1"/>
        <v>148.6</v>
      </c>
      <c r="F24" s="39">
        <f t="shared" si="2"/>
        <v>743</v>
      </c>
      <c r="G24" s="39">
        <f t="shared" si="3"/>
        <v>371.5</v>
      </c>
      <c r="H24" s="39">
        <f t="shared" si="4"/>
        <v>148.6</v>
      </c>
      <c r="I24" s="39">
        <f t="shared" si="5"/>
        <v>222.9</v>
      </c>
      <c r="J24" s="39">
        <f t="shared" si="6"/>
        <v>743</v>
      </c>
      <c r="K24" s="39">
        <f t="shared" si="7"/>
        <v>1486</v>
      </c>
      <c r="L24" s="39">
        <f t="shared" si="8"/>
        <v>148.6</v>
      </c>
      <c r="M24" s="39">
        <f t="shared" si="9"/>
        <v>371.5</v>
      </c>
      <c r="N24" s="39">
        <f t="shared" si="10"/>
        <v>371.5</v>
      </c>
      <c r="O24" s="39">
        <f t="shared" si="11"/>
        <v>74.3</v>
      </c>
      <c r="P24" s="39">
        <f t="shared" si="12"/>
        <v>74.3</v>
      </c>
      <c r="Q24" s="39">
        <f t="shared" si="13"/>
        <v>74.3</v>
      </c>
      <c r="R24" s="13">
        <f t="shared" si="14"/>
        <v>520.1</v>
      </c>
      <c r="S24" s="42">
        <f t="shared" si="15"/>
        <v>817.3</v>
      </c>
      <c r="T24" s="42">
        <f t="shared" si="16"/>
        <v>297.2</v>
      </c>
      <c r="U24" s="42">
        <f t="shared" si="17"/>
        <v>222.9</v>
      </c>
      <c r="V24" s="5">
        <v>7430</v>
      </c>
      <c r="W24" s="62">
        <v>5280</v>
      </c>
    </row>
    <row r="25" spans="1:23" ht="15.75" customHeight="1" x14ac:dyDescent="0.15">
      <c r="A25" s="118"/>
      <c r="B25" s="120"/>
      <c r="C25" s="86" t="s">
        <v>30</v>
      </c>
      <c r="D25" s="39">
        <f t="shared" si="0"/>
        <v>654.4</v>
      </c>
      <c r="E25" s="40">
        <f t="shared" si="1"/>
        <v>163.6</v>
      </c>
      <c r="F25" s="39">
        <f t="shared" si="2"/>
        <v>818</v>
      </c>
      <c r="G25" s="39">
        <f t="shared" si="3"/>
        <v>409</v>
      </c>
      <c r="H25" s="39">
        <f t="shared" si="4"/>
        <v>163.6</v>
      </c>
      <c r="I25" s="39">
        <f t="shared" si="5"/>
        <v>245.39999999999998</v>
      </c>
      <c r="J25" s="39">
        <f t="shared" si="6"/>
        <v>818</v>
      </c>
      <c r="K25" s="39">
        <f t="shared" si="7"/>
        <v>1636</v>
      </c>
      <c r="L25" s="39">
        <f t="shared" si="8"/>
        <v>163.6</v>
      </c>
      <c r="M25" s="39">
        <f t="shared" si="9"/>
        <v>409</v>
      </c>
      <c r="N25" s="39">
        <f t="shared" si="10"/>
        <v>409</v>
      </c>
      <c r="O25" s="39">
        <f t="shared" si="11"/>
        <v>81.8</v>
      </c>
      <c r="P25" s="39">
        <f t="shared" si="12"/>
        <v>81.8</v>
      </c>
      <c r="Q25" s="39">
        <f t="shared" si="13"/>
        <v>81.8</v>
      </c>
      <c r="R25" s="13">
        <f t="shared" si="14"/>
        <v>572.6</v>
      </c>
      <c r="S25" s="42">
        <f t="shared" si="15"/>
        <v>899.8</v>
      </c>
      <c r="T25" s="42">
        <f t="shared" si="16"/>
        <v>327.2</v>
      </c>
      <c r="U25" s="42">
        <f t="shared" si="17"/>
        <v>245.39999999999998</v>
      </c>
      <c r="V25" s="5">
        <v>8180</v>
      </c>
      <c r="W25" s="62">
        <v>6130</v>
      </c>
    </row>
    <row r="26" spans="1:23" ht="15.75" customHeight="1" x14ac:dyDescent="0.15">
      <c r="A26" s="116">
        <v>250</v>
      </c>
      <c r="B26" s="119" t="s">
        <v>40</v>
      </c>
      <c r="C26" s="86">
        <v>150</v>
      </c>
      <c r="D26" s="39">
        <f t="shared" si="0"/>
        <v>602.4</v>
      </c>
      <c r="E26" s="40">
        <f t="shared" si="1"/>
        <v>150.6</v>
      </c>
      <c r="F26" s="39">
        <f t="shared" si="2"/>
        <v>753</v>
      </c>
      <c r="G26" s="39">
        <f t="shared" si="3"/>
        <v>376.5</v>
      </c>
      <c r="H26" s="39">
        <f t="shared" si="4"/>
        <v>150.6</v>
      </c>
      <c r="I26" s="39">
        <f t="shared" si="5"/>
        <v>225.9</v>
      </c>
      <c r="J26" s="39">
        <f t="shared" si="6"/>
        <v>753</v>
      </c>
      <c r="K26" s="39">
        <f t="shared" si="7"/>
        <v>1506</v>
      </c>
      <c r="L26" s="39">
        <f t="shared" si="8"/>
        <v>150.6</v>
      </c>
      <c r="M26" s="39">
        <f t="shared" si="9"/>
        <v>376.5</v>
      </c>
      <c r="N26" s="39">
        <f t="shared" si="10"/>
        <v>376.5</v>
      </c>
      <c r="O26" s="39">
        <f t="shared" si="11"/>
        <v>75.3</v>
      </c>
      <c r="P26" s="39">
        <f t="shared" si="12"/>
        <v>75.3</v>
      </c>
      <c r="Q26" s="39">
        <f t="shared" si="13"/>
        <v>75.3</v>
      </c>
      <c r="R26" s="13">
        <f t="shared" si="14"/>
        <v>527.1</v>
      </c>
      <c r="S26" s="42">
        <f t="shared" si="15"/>
        <v>828.3</v>
      </c>
      <c r="T26" s="42">
        <f t="shared" si="16"/>
        <v>301.2</v>
      </c>
      <c r="U26" s="42">
        <f t="shared" si="17"/>
        <v>225.9</v>
      </c>
      <c r="V26" s="5">
        <v>7530</v>
      </c>
      <c r="W26" s="62">
        <v>5920</v>
      </c>
    </row>
    <row r="27" spans="1:23" ht="15.75" customHeight="1" x14ac:dyDescent="0.15">
      <c r="A27" s="117"/>
      <c r="B27" s="121"/>
      <c r="C27" s="86" t="s">
        <v>37</v>
      </c>
      <c r="D27" s="39">
        <f t="shared" si="0"/>
        <v>602.4</v>
      </c>
      <c r="E27" s="40">
        <f t="shared" si="1"/>
        <v>150.6</v>
      </c>
      <c r="F27" s="39">
        <f t="shared" si="2"/>
        <v>753</v>
      </c>
      <c r="G27" s="39">
        <f t="shared" si="3"/>
        <v>376.5</v>
      </c>
      <c r="H27" s="39">
        <f t="shared" si="4"/>
        <v>150.6</v>
      </c>
      <c r="I27" s="39">
        <f t="shared" si="5"/>
        <v>225.9</v>
      </c>
      <c r="J27" s="39">
        <f t="shared" si="6"/>
        <v>753</v>
      </c>
      <c r="K27" s="39">
        <f t="shared" si="7"/>
        <v>1506</v>
      </c>
      <c r="L27" s="39">
        <f t="shared" si="8"/>
        <v>150.6</v>
      </c>
      <c r="M27" s="39">
        <f t="shared" si="9"/>
        <v>376.5</v>
      </c>
      <c r="N27" s="39">
        <f t="shared" si="10"/>
        <v>376.5</v>
      </c>
      <c r="O27" s="39">
        <f t="shared" si="11"/>
        <v>75.3</v>
      </c>
      <c r="P27" s="39">
        <f t="shared" si="12"/>
        <v>75.3</v>
      </c>
      <c r="Q27" s="39">
        <f t="shared" si="13"/>
        <v>75.3</v>
      </c>
      <c r="R27" s="13">
        <f t="shared" si="14"/>
        <v>527.1</v>
      </c>
      <c r="S27" s="42">
        <f t="shared" si="15"/>
        <v>828.3</v>
      </c>
      <c r="T27" s="42">
        <f t="shared" si="16"/>
        <v>301.2</v>
      </c>
      <c r="U27" s="42">
        <f t="shared" si="17"/>
        <v>225.9</v>
      </c>
      <c r="V27" s="5">
        <v>7530</v>
      </c>
      <c r="W27" s="62">
        <v>6760</v>
      </c>
    </row>
    <row r="28" spans="1:23" ht="15.75" customHeight="1" x14ac:dyDescent="0.15">
      <c r="A28" s="118"/>
      <c r="B28" s="120"/>
      <c r="C28" s="86" t="s">
        <v>30</v>
      </c>
      <c r="D28" s="39">
        <f t="shared" si="0"/>
        <v>777.6</v>
      </c>
      <c r="E28" s="40">
        <f t="shared" si="1"/>
        <v>194.4</v>
      </c>
      <c r="F28" s="39">
        <f t="shared" si="2"/>
        <v>972</v>
      </c>
      <c r="G28" s="39">
        <f t="shared" si="3"/>
        <v>486</v>
      </c>
      <c r="H28" s="39">
        <f t="shared" si="4"/>
        <v>194.4</v>
      </c>
      <c r="I28" s="39">
        <f t="shared" si="5"/>
        <v>291.59999999999997</v>
      </c>
      <c r="J28" s="39">
        <f t="shared" si="6"/>
        <v>972</v>
      </c>
      <c r="K28" s="39">
        <f t="shared" si="7"/>
        <v>1944</v>
      </c>
      <c r="L28" s="39">
        <f t="shared" si="8"/>
        <v>194.4</v>
      </c>
      <c r="M28" s="39">
        <f t="shared" si="9"/>
        <v>486</v>
      </c>
      <c r="N28" s="39">
        <f t="shared" si="10"/>
        <v>486</v>
      </c>
      <c r="O28" s="39">
        <f t="shared" si="11"/>
        <v>97.2</v>
      </c>
      <c r="P28" s="39">
        <f t="shared" si="12"/>
        <v>97.2</v>
      </c>
      <c r="Q28" s="39">
        <f t="shared" si="13"/>
        <v>97.2</v>
      </c>
      <c r="R28" s="13">
        <f t="shared" si="14"/>
        <v>680.40000000000009</v>
      </c>
      <c r="S28" s="42">
        <f t="shared" si="15"/>
        <v>1069.2</v>
      </c>
      <c r="T28" s="42">
        <f t="shared" si="16"/>
        <v>388.8</v>
      </c>
      <c r="U28" s="42">
        <f t="shared" si="17"/>
        <v>291.59999999999997</v>
      </c>
      <c r="V28" s="5">
        <v>9720</v>
      </c>
      <c r="W28" s="62">
        <v>7720</v>
      </c>
    </row>
    <row r="29" spans="1:23" ht="15.75" customHeight="1" x14ac:dyDescent="0.15">
      <c r="A29" s="116">
        <v>300</v>
      </c>
      <c r="B29" s="119" t="s">
        <v>41</v>
      </c>
      <c r="C29" s="86">
        <v>150</v>
      </c>
      <c r="D29" s="39">
        <f t="shared" si="0"/>
        <v>688.80000000000007</v>
      </c>
      <c r="E29" s="40">
        <f t="shared" si="1"/>
        <v>172.20000000000002</v>
      </c>
      <c r="F29" s="39">
        <f t="shared" si="2"/>
        <v>861</v>
      </c>
      <c r="G29" s="39">
        <f t="shared" si="3"/>
        <v>430.5</v>
      </c>
      <c r="H29" s="39">
        <f t="shared" si="4"/>
        <v>172.20000000000002</v>
      </c>
      <c r="I29" s="39">
        <f t="shared" si="5"/>
        <v>258.3</v>
      </c>
      <c r="J29" s="39">
        <f t="shared" si="6"/>
        <v>861</v>
      </c>
      <c r="K29" s="39">
        <f t="shared" si="7"/>
        <v>1722</v>
      </c>
      <c r="L29" s="39">
        <f t="shared" si="8"/>
        <v>172.20000000000002</v>
      </c>
      <c r="M29" s="39">
        <f t="shared" si="9"/>
        <v>430.5</v>
      </c>
      <c r="N29" s="39">
        <f t="shared" si="10"/>
        <v>430.5</v>
      </c>
      <c r="O29" s="39">
        <f t="shared" si="11"/>
        <v>86.100000000000009</v>
      </c>
      <c r="P29" s="39">
        <f t="shared" si="12"/>
        <v>86.100000000000009</v>
      </c>
      <c r="Q29" s="39">
        <f t="shared" si="13"/>
        <v>86.100000000000009</v>
      </c>
      <c r="R29" s="13">
        <f t="shared" si="14"/>
        <v>602.70000000000005</v>
      </c>
      <c r="S29" s="42">
        <f t="shared" si="15"/>
        <v>947.1</v>
      </c>
      <c r="T29" s="42">
        <f t="shared" si="16"/>
        <v>344.40000000000003</v>
      </c>
      <c r="U29" s="42">
        <f t="shared" si="17"/>
        <v>258.3</v>
      </c>
      <c r="V29" s="5">
        <v>8610</v>
      </c>
      <c r="W29" s="62">
        <v>7330</v>
      </c>
    </row>
    <row r="30" spans="1:23" ht="15.75" customHeight="1" x14ac:dyDescent="0.15">
      <c r="A30" s="117"/>
      <c r="B30" s="121"/>
      <c r="C30" s="86" t="s">
        <v>37</v>
      </c>
      <c r="D30" s="39">
        <f t="shared" si="0"/>
        <v>1392.8</v>
      </c>
      <c r="E30" s="40">
        <f t="shared" si="1"/>
        <v>348.2</v>
      </c>
      <c r="F30" s="39">
        <f t="shared" si="2"/>
        <v>1741</v>
      </c>
      <c r="G30" s="39">
        <f t="shared" si="3"/>
        <v>870.5</v>
      </c>
      <c r="H30" s="39">
        <f t="shared" si="4"/>
        <v>348.2</v>
      </c>
      <c r="I30" s="39">
        <f t="shared" si="5"/>
        <v>522.29999999999995</v>
      </c>
      <c r="J30" s="39">
        <f t="shared" si="6"/>
        <v>1741</v>
      </c>
      <c r="K30" s="39">
        <f t="shared" si="7"/>
        <v>3482</v>
      </c>
      <c r="L30" s="39">
        <f t="shared" si="8"/>
        <v>348.2</v>
      </c>
      <c r="M30" s="39">
        <f t="shared" si="9"/>
        <v>870.5</v>
      </c>
      <c r="N30" s="39">
        <f t="shared" si="10"/>
        <v>870.5</v>
      </c>
      <c r="O30" s="39">
        <f t="shared" si="11"/>
        <v>174.1</v>
      </c>
      <c r="P30" s="39">
        <f t="shared" si="12"/>
        <v>174.1</v>
      </c>
      <c r="Q30" s="39">
        <f t="shared" si="13"/>
        <v>174.1</v>
      </c>
      <c r="R30" s="13">
        <f t="shared" si="14"/>
        <v>1218.7</v>
      </c>
      <c r="S30" s="42">
        <f t="shared" si="15"/>
        <v>1915.1</v>
      </c>
      <c r="T30" s="42">
        <f t="shared" si="16"/>
        <v>696.4</v>
      </c>
      <c r="U30" s="42">
        <f t="shared" si="17"/>
        <v>522.29999999999995</v>
      </c>
      <c r="V30" s="5">
        <v>17410</v>
      </c>
      <c r="W30" s="62">
        <v>8270</v>
      </c>
    </row>
    <row r="31" spans="1:23" ht="15.75" customHeight="1" x14ac:dyDescent="0.15">
      <c r="A31" s="118"/>
      <c r="B31" s="120"/>
      <c r="C31" s="86" t="s">
        <v>30</v>
      </c>
      <c r="D31" s="39">
        <f t="shared" si="0"/>
        <v>1408.8</v>
      </c>
      <c r="E31" s="40">
        <f t="shared" si="1"/>
        <v>352.2</v>
      </c>
      <c r="F31" s="39">
        <f t="shared" si="2"/>
        <v>1761</v>
      </c>
      <c r="G31" s="39">
        <f t="shared" si="3"/>
        <v>880.5</v>
      </c>
      <c r="H31" s="39">
        <f t="shared" si="4"/>
        <v>352.2</v>
      </c>
      <c r="I31" s="39">
        <f t="shared" si="5"/>
        <v>528.29999999999995</v>
      </c>
      <c r="J31" s="39">
        <f t="shared" si="6"/>
        <v>1761</v>
      </c>
      <c r="K31" s="39">
        <f t="shared" si="7"/>
        <v>3522</v>
      </c>
      <c r="L31" s="39">
        <f t="shared" si="8"/>
        <v>352.2</v>
      </c>
      <c r="M31" s="39">
        <f t="shared" si="9"/>
        <v>880.5</v>
      </c>
      <c r="N31" s="39">
        <f t="shared" si="10"/>
        <v>880.5</v>
      </c>
      <c r="O31" s="39">
        <f t="shared" si="11"/>
        <v>176.1</v>
      </c>
      <c r="P31" s="39">
        <f t="shared" si="12"/>
        <v>176.1</v>
      </c>
      <c r="Q31" s="39">
        <f t="shared" si="13"/>
        <v>176.1</v>
      </c>
      <c r="R31" s="13">
        <f t="shared" si="14"/>
        <v>1232.7</v>
      </c>
      <c r="S31" s="42">
        <f t="shared" si="15"/>
        <v>1937.1</v>
      </c>
      <c r="T31" s="42">
        <f t="shared" si="16"/>
        <v>704.4</v>
      </c>
      <c r="U31" s="42">
        <f t="shared" si="17"/>
        <v>528.29999999999995</v>
      </c>
      <c r="V31" s="5">
        <v>17610</v>
      </c>
      <c r="W31" s="62">
        <v>9350</v>
      </c>
    </row>
    <row r="32" spans="1:23" ht="15.75" customHeight="1" x14ac:dyDescent="0.15">
      <c r="A32" s="116">
        <v>350</v>
      </c>
      <c r="B32" s="119" t="s">
        <v>42</v>
      </c>
      <c r="C32" s="86">
        <v>150</v>
      </c>
      <c r="D32" s="39">
        <f t="shared" si="0"/>
        <v>1632.8</v>
      </c>
      <c r="E32" s="40">
        <f t="shared" si="1"/>
        <v>408.2</v>
      </c>
      <c r="F32" s="39">
        <f t="shared" si="2"/>
        <v>2041</v>
      </c>
      <c r="G32" s="39">
        <f t="shared" si="3"/>
        <v>1020.5</v>
      </c>
      <c r="H32" s="39">
        <f t="shared" si="4"/>
        <v>408.2</v>
      </c>
      <c r="I32" s="39">
        <f t="shared" si="5"/>
        <v>612.29999999999995</v>
      </c>
      <c r="J32" s="39">
        <f t="shared" si="6"/>
        <v>2041</v>
      </c>
      <c r="K32" s="39">
        <f t="shared" si="7"/>
        <v>4082</v>
      </c>
      <c r="L32" s="39">
        <f t="shared" si="8"/>
        <v>408.2</v>
      </c>
      <c r="M32" s="39">
        <f t="shared" si="9"/>
        <v>1020.5</v>
      </c>
      <c r="N32" s="39">
        <f t="shared" si="10"/>
        <v>1020.5</v>
      </c>
      <c r="O32" s="39">
        <f t="shared" si="11"/>
        <v>204.1</v>
      </c>
      <c r="P32" s="39">
        <f t="shared" si="12"/>
        <v>204.1</v>
      </c>
      <c r="Q32" s="39">
        <f t="shared" si="13"/>
        <v>204.1</v>
      </c>
      <c r="R32" s="13">
        <f t="shared" si="14"/>
        <v>1428.7</v>
      </c>
      <c r="S32" s="42">
        <f t="shared" si="15"/>
        <v>2245.1</v>
      </c>
      <c r="T32" s="42">
        <f t="shared" si="16"/>
        <v>816.4</v>
      </c>
      <c r="U32" s="42">
        <f t="shared" si="17"/>
        <v>612.29999999999995</v>
      </c>
      <c r="V32" s="5">
        <v>20410</v>
      </c>
      <c r="W32" s="62">
        <v>8440</v>
      </c>
    </row>
    <row r="33" spans="1:23" ht="15.75" customHeight="1" x14ac:dyDescent="0.15">
      <c r="A33" s="117"/>
      <c r="B33" s="121"/>
      <c r="C33" s="86" t="s">
        <v>37</v>
      </c>
      <c r="D33" s="39">
        <f t="shared" si="0"/>
        <v>1715.2</v>
      </c>
      <c r="E33" s="40">
        <f t="shared" si="1"/>
        <v>428.8</v>
      </c>
      <c r="F33" s="39">
        <f t="shared" si="2"/>
        <v>2144</v>
      </c>
      <c r="G33" s="39">
        <f t="shared" si="3"/>
        <v>1072</v>
      </c>
      <c r="H33" s="39">
        <f t="shared" si="4"/>
        <v>428.8</v>
      </c>
      <c r="I33" s="39">
        <f t="shared" si="5"/>
        <v>643.19999999999993</v>
      </c>
      <c r="J33" s="39">
        <f t="shared" si="6"/>
        <v>2144</v>
      </c>
      <c r="K33" s="39">
        <f t="shared" si="7"/>
        <v>4288</v>
      </c>
      <c r="L33" s="39">
        <f t="shared" si="8"/>
        <v>428.8</v>
      </c>
      <c r="M33" s="39">
        <f t="shared" si="9"/>
        <v>1072</v>
      </c>
      <c r="N33" s="39">
        <f t="shared" si="10"/>
        <v>1072</v>
      </c>
      <c r="O33" s="39">
        <f t="shared" si="11"/>
        <v>214.4</v>
      </c>
      <c r="P33" s="39">
        <f t="shared" si="12"/>
        <v>214.4</v>
      </c>
      <c r="Q33" s="39">
        <f t="shared" si="13"/>
        <v>214.4</v>
      </c>
      <c r="R33" s="13">
        <f t="shared" si="14"/>
        <v>1500.8000000000002</v>
      </c>
      <c r="S33" s="42">
        <f t="shared" si="15"/>
        <v>2358.4</v>
      </c>
      <c r="T33" s="42">
        <f t="shared" si="16"/>
        <v>857.6</v>
      </c>
      <c r="U33" s="42">
        <f t="shared" si="17"/>
        <v>643.19999999999993</v>
      </c>
      <c r="V33" s="5">
        <v>21440</v>
      </c>
      <c r="W33" s="62">
        <v>9630</v>
      </c>
    </row>
    <row r="34" spans="1:23" ht="15.75" customHeight="1" x14ac:dyDescent="0.15">
      <c r="A34" s="118"/>
      <c r="B34" s="120"/>
      <c r="C34" s="86" t="s">
        <v>30</v>
      </c>
      <c r="D34" s="39">
        <f t="shared" si="0"/>
        <v>2135.1999999999998</v>
      </c>
      <c r="E34" s="40">
        <f t="shared" si="1"/>
        <v>533.79999999999995</v>
      </c>
      <c r="F34" s="39">
        <f t="shared" si="2"/>
        <v>2669</v>
      </c>
      <c r="G34" s="39">
        <f t="shared" si="3"/>
        <v>1334.5</v>
      </c>
      <c r="H34" s="39">
        <f t="shared" si="4"/>
        <v>533.79999999999995</v>
      </c>
      <c r="I34" s="39">
        <f t="shared" si="5"/>
        <v>800.69999999999993</v>
      </c>
      <c r="J34" s="39">
        <f t="shared" si="6"/>
        <v>2669</v>
      </c>
      <c r="K34" s="39">
        <f t="shared" si="7"/>
        <v>5338</v>
      </c>
      <c r="L34" s="39">
        <f t="shared" si="8"/>
        <v>533.79999999999995</v>
      </c>
      <c r="M34" s="39">
        <f t="shared" si="9"/>
        <v>1334.5</v>
      </c>
      <c r="N34" s="39">
        <f t="shared" si="10"/>
        <v>1334.5</v>
      </c>
      <c r="O34" s="39">
        <f t="shared" si="11"/>
        <v>266.89999999999998</v>
      </c>
      <c r="P34" s="39">
        <f t="shared" si="12"/>
        <v>266.89999999999998</v>
      </c>
      <c r="Q34" s="39">
        <f t="shared" si="13"/>
        <v>266.89999999999998</v>
      </c>
      <c r="R34" s="13">
        <f t="shared" si="14"/>
        <v>1868.3000000000002</v>
      </c>
      <c r="S34" s="42">
        <f t="shared" si="15"/>
        <v>2935.9</v>
      </c>
      <c r="T34" s="42">
        <f t="shared" si="16"/>
        <v>1067.5999999999999</v>
      </c>
      <c r="U34" s="42">
        <f t="shared" si="17"/>
        <v>800.69999999999993</v>
      </c>
      <c r="V34" s="5">
        <v>26690</v>
      </c>
      <c r="W34" s="62">
        <v>10940</v>
      </c>
    </row>
    <row r="35" spans="1:23" ht="15.75" customHeight="1" x14ac:dyDescent="0.15">
      <c r="A35" s="116">
        <v>400</v>
      </c>
      <c r="B35" s="119" t="s">
        <v>43</v>
      </c>
      <c r="C35" s="86">
        <v>150</v>
      </c>
      <c r="D35" s="39">
        <f t="shared" si="0"/>
        <v>1590.4</v>
      </c>
      <c r="E35" s="40">
        <f t="shared" si="1"/>
        <v>397.6</v>
      </c>
      <c r="F35" s="39">
        <f t="shared" si="2"/>
        <v>1988</v>
      </c>
      <c r="G35" s="39">
        <f t="shared" si="3"/>
        <v>994</v>
      </c>
      <c r="H35" s="39">
        <f t="shared" si="4"/>
        <v>397.6</v>
      </c>
      <c r="I35" s="39">
        <f t="shared" si="5"/>
        <v>596.4</v>
      </c>
      <c r="J35" s="39">
        <f t="shared" si="6"/>
        <v>1988</v>
      </c>
      <c r="K35" s="39">
        <f t="shared" si="7"/>
        <v>3976</v>
      </c>
      <c r="L35" s="39">
        <f t="shared" si="8"/>
        <v>397.6</v>
      </c>
      <c r="M35" s="39">
        <f t="shared" si="9"/>
        <v>994</v>
      </c>
      <c r="N35" s="39">
        <f t="shared" si="10"/>
        <v>994</v>
      </c>
      <c r="O35" s="39">
        <f t="shared" si="11"/>
        <v>198.8</v>
      </c>
      <c r="P35" s="39">
        <f t="shared" si="12"/>
        <v>198.8</v>
      </c>
      <c r="Q35" s="39">
        <f t="shared" si="13"/>
        <v>198.8</v>
      </c>
      <c r="R35" s="13">
        <f t="shared" si="14"/>
        <v>1391.6000000000001</v>
      </c>
      <c r="S35" s="42">
        <f t="shared" si="15"/>
        <v>2186.8000000000002</v>
      </c>
      <c r="T35" s="42">
        <f t="shared" si="16"/>
        <v>795.2</v>
      </c>
      <c r="U35" s="42">
        <f t="shared" si="17"/>
        <v>596.4</v>
      </c>
      <c r="V35" s="5">
        <v>19880</v>
      </c>
      <c r="W35" s="62">
        <v>8900</v>
      </c>
    </row>
    <row r="36" spans="1:23" ht="15.75" customHeight="1" x14ac:dyDescent="0.15">
      <c r="A36" s="117"/>
      <c r="B36" s="121"/>
      <c r="C36" s="86" t="s">
        <v>37</v>
      </c>
      <c r="D36" s="39">
        <f t="shared" si="0"/>
        <v>1952</v>
      </c>
      <c r="E36" s="40">
        <f t="shared" si="1"/>
        <v>488</v>
      </c>
      <c r="F36" s="39">
        <f t="shared" si="2"/>
        <v>2440</v>
      </c>
      <c r="G36" s="39">
        <f t="shared" si="3"/>
        <v>1220</v>
      </c>
      <c r="H36" s="39">
        <f t="shared" si="4"/>
        <v>488</v>
      </c>
      <c r="I36" s="39">
        <f t="shared" si="5"/>
        <v>732</v>
      </c>
      <c r="J36" s="39">
        <f t="shared" si="6"/>
        <v>2440</v>
      </c>
      <c r="K36" s="39">
        <f t="shared" si="7"/>
        <v>4880</v>
      </c>
      <c r="L36" s="39">
        <f t="shared" si="8"/>
        <v>488</v>
      </c>
      <c r="M36" s="39">
        <f t="shared" si="9"/>
        <v>1220</v>
      </c>
      <c r="N36" s="39">
        <f t="shared" si="10"/>
        <v>1220</v>
      </c>
      <c r="O36" s="39">
        <f t="shared" si="11"/>
        <v>244</v>
      </c>
      <c r="P36" s="39">
        <f t="shared" si="12"/>
        <v>244</v>
      </c>
      <c r="Q36" s="39">
        <f t="shared" si="13"/>
        <v>244</v>
      </c>
      <c r="R36" s="13">
        <f t="shared" si="14"/>
        <v>1708.0000000000002</v>
      </c>
      <c r="S36" s="42">
        <f t="shared" si="15"/>
        <v>2684</v>
      </c>
      <c r="T36" s="42">
        <f t="shared" si="16"/>
        <v>976</v>
      </c>
      <c r="U36" s="42">
        <f t="shared" si="17"/>
        <v>732</v>
      </c>
      <c r="V36" s="5">
        <v>24400</v>
      </c>
      <c r="W36" s="62">
        <v>10140</v>
      </c>
    </row>
    <row r="37" spans="1:23" ht="15.75" customHeight="1" x14ac:dyDescent="0.15">
      <c r="A37" s="118"/>
      <c r="B37" s="120"/>
      <c r="C37" s="86" t="s">
        <v>30</v>
      </c>
      <c r="D37" s="39">
        <f t="shared" si="0"/>
        <v>2995.2000000000003</v>
      </c>
      <c r="E37" s="40">
        <f t="shared" si="1"/>
        <v>748.80000000000007</v>
      </c>
      <c r="F37" s="39">
        <f t="shared" si="2"/>
        <v>3744</v>
      </c>
      <c r="G37" s="39">
        <f t="shared" si="3"/>
        <v>1872</v>
      </c>
      <c r="H37" s="39">
        <f t="shared" si="4"/>
        <v>748.80000000000007</v>
      </c>
      <c r="I37" s="39">
        <f t="shared" si="5"/>
        <v>1123.2</v>
      </c>
      <c r="J37" s="39">
        <f t="shared" si="6"/>
        <v>3744</v>
      </c>
      <c r="K37" s="39">
        <f t="shared" si="7"/>
        <v>7488</v>
      </c>
      <c r="L37" s="39">
        <f t="shared" si="8"/>
        <v>748.80000000000007</v>
      </c>
      <c r="M37" s="39">
        <f t="shared" si="9"/>
        <v>1872</v>
      </c>
      <c r="N37" s="39">
        <f t="shared" si="10"/>
        <v>1872</v>
      </c>
      <c r="O37" s="39">
        <f t="shared" si="11"/>
        <v>374.40000000000003</v>
      </c>
      <c r="P37" s="39">
        <f t="shared" si="12"/>
        <v>374.40000000000003</v>
      </c>
      <c r="Q37" s="39">
        <f t="shared" si="13"/>
        <v>374.40000000000003</v>
      </c>
      <c r="R37" s="13">
        <f t="shared" si="14"/>
        <v>2620.8000000000002</v>
      </c>
      <c r="S37" s="42">
        <f t="shared" si="15"/>
        <v>4118.3999999999996</v>
      </c>
      <c r="T37" s="42">
        <f t="shared" si="16"/>
        <v>1497.6000000000001</v>
      </c>
      <c r="U37" s="42">
        <f t="shared" si="17"/>
        <v>1123.2</v>
      </c>
      <c r="V37" s="5">
        <v>37440</v>
      </c>
      <c r="W37" s="62">
        <v>11500</v>
      </c>
    </row>
    <row r="38" spans="1:23" ht="15.75" customHeight="1" x14ac:dyDescent="0.15">
      <c r="A38" s="116">
        <v>450</v>
      </c>
      <c r="B38" s="119" t="s">
        <v>44</v>
      </c>
      <c r="C38" s="86">
        <v>150</v>
      </c>
      <c r="D38" s="39">
        <f t="shared" si="0"/>
        <v>2409.6</v>
      </c>
      <c r="E38" s="40">
        <f t="shared" si="1"/>
        <v>602.4</v>
      </c>
      <c r="F38" s="39">
        <f t="shared" si="2"/>
        <v>3012</v>
      </c>
      <c r="G38" s="39">
        <f t="shared" si="3"/>
        <v>1506</v>
      </c>
      <c r="H38" s="39">
        <f t="shared" si="4"/>
        <v>602.4</v>
      </c>
      <c r="I38" s="39">
        <f t="shared" si="5"/>
        <v>903.6</v>
      </c>
      <c r="J38" s="39">
        <f t="shared" si="6"/>
        <v>3012</v>
      </c>
      <c r="K38" s="39">
        <f t="shared" si="7"/>
        <v>6024</v>
      </c>
      <c r="L38" s="39">
        <f t="shared" si="8"/>
        <v>602.4</v>
      </c>
      <c r="M38" s="39">
        <f t="shared" si="9"/>
        <v>1506</v>
      </c>
      <c r="N38" s="39">
        <f t="shared" si="10"/>
        <v>1506</v>
      </c>
      <c r="O38" s="39">
        <f t="shared" si="11"/>
        <v>301.2</v>
      </c>
      <c r="P38" s="39">
        <f t="shared" si="12"/>
        <v>301.2</v>
      </c>
      <c r="Q38" s="39">
        <f t="shared" si="13"/>
        <v>301.2</v>
      </c>
      <c r="R38" s="13">
        <f t="shared" si="14"/>
        <v>2108.4</v>
      </c>
      <c r="S38" s="42">
        <f t="shared" si="15"/>
        <v>3313.2</v>
      </c>
      <c r="T38" s="42">
        <f t="shared" si="16"/>
        <v>1204.8</v>
      </c>
      <c r="U38" s="42">
        <f t="shared" si="17"/>
        <v>903.6</v>
      </c>
      <c r="V38" s="5">
        <v>30120</v>
      </c>
      <c r="W38" s="62">
        <v>9200</v>
      </c>
    </row>
    <row r="39" spans="1:23" ht="15.75" customHeight="1" x14ac:dyDescent="0.15">
      <c r="A39" s="117"/>
      <c r="B39" s="121"/>
      <c r="C39" s="86" t="s">
        <v>37</v>
      </c>
      <c r="D39" s="39">
        <f t="shared" si="0"/>
        <v>3005.6</v>
      </c>
      <c r="E39" s="40">
        <f t="shared" si="1"/>
        <v>751.4</v>
      </c>
      <c r="F39" s="39">
        <f t="shared" si="2"/>
        <v>3757</v>
      </c>
      <c r="G39" s="39">
        <f t="shared" si="3"/>
        <v>1878.5</v>
      </c>
      <c r="H39" s="39">
        <f t="shared" si="4"/>
        <v>751.4</v>
      </c>
      <c r="I39" s="39">
        <f t="shared" si="5"/>
        <v>1127.0999999999999</v>
      </c>
      <c r="J39" s="39">
        <f t="shared" si="6"/>
        <v>3757</v>
      </c>
      <c r="K39" s="39">
        <f t="shared" si="7"/>
        <v>7514</v>
      </c>
      <c r="L39" s="39">
        <f t="shared" si="8"/>
        <v>751.4</v>
      </c>
      <c r="M39" s="39">
        <f t="shared" si="9"/>
        <v>1878.5</v>
      </c>
      <c r="N39" s="39">
        <f t="shared" si="10"/>
        <v>1878.5</v>
      </c>
      <c r="O39" s="39">
        <f t="shared" si="11"/>
        <v>375.7</v>
      </c>
      <c r="P39" s="39">
        <f t="shared" si="12"/>
        <v>375.7</v>
      </c>
      <c r="Q39" s="39">
        <f t="shared" si="13"/>
        <v>375.7</v>
      </c>
      <c r="R39" s="13">
        <f t="shared" si="14"/>
        <v>2629.9</v>
      </c>
      <c r="S39" s="42">
        <f t="shared" si="15"/>
        <v>4132.7</v>
      </c>
      <c r="T39" s="42">
        <f t="shared" si="16"/>
        <v>1502.8</v>
      </c>
      <c r="U39" s="42">
        <f t="shared" si="17"/>
        <v>1127.0999999999999</v>
      </c>
      <c r="V39" s="5">
        <v>37570</v>
      </c>
      <c r="W39" s="62">
        <v>10440</v>
      </c>
    </row>
    <row r="40" spans="1:23" ht="15.75" customHeight="1" x14ac:dyDescent="0.15">
      <c r="A40" s="118"/>
      <c r="B40" s="120"/>
      <c r="C40" s="86" t="s">
        <v>30</v>
      </c>
      <c r="D40" s="39">
        <f t="shared" si="0"/>
        <v>3087.2000000000003</v>
      </c>
      <c r="E40" s="40">
        <f t="shared" si="1"/>
        <v>771.80000000000007</v>
      </c>
      <c r="F40" s="39">
        <f t="shared" si="2"/>
        <v>3859</v>
      </c>
      <c r="G40" s="39">
        <f t="shared" si="3"/>
        <v>1929.5</v>
      </c>
      <c r="H40" s="39">
        <f t="shared" si="4"/>
        <v>771.80000000000007</v>
      </c>
      <c r="I40" s="39">
        <f t="shared" si="5"/>
        <v>1157.7</v>
      </c>
      <c r="J40" s="39">
        <f t="shared" si="6"/>
        <v>3859</v>
      </c>
      <c r="K40" s="39">
        <f t="shared" si="7"/>
        <v>7718</v>
      </c>
      <c r="L40" s="39">
        <f t="shared" si="8"/>
        <v>771.80000000000007</v>
      </c>
      <c r="M40" s="39">
        <f t="shared" si="9"/>
        <v>1929.5</v>
      </c>
      <c r="N40" s="39">
        <f t="shared" si="10"/>
        <v>1929.5</v>
      </c>
      <c r="O40" s="39">
        <f t="shared" si="11"/>
        <v>385.90000000000003</v>
      </c>
      <c r="P40" s="39">
        <f t="shared" si="12"/>
        <v>385.90000000000003</v>
      </c>
      <c r="Q40" s="39">
        <f t="shared" si="13"/>
        <v>385.90000000000003</v>
      </c>
      <c r="R40" s="13">
        <f t="shared" si="14"/>
        <v>2701.3</v>
      </c>
      <c r="S40" s="42">
        <f t="shared" si="15"/>
        <v>4244.8999999999996</v>
      </c>
      <c r="T40" s="42">
        <f t="shared" si="16"/>
        <v>1543.6000000000001</v>
      </c>
      <c r="U40" s="42">
        <f t="shared" si="17"/>
        <v>1157.7</v>
      </c>
      <c r="V40" s="5">
        <v>38590</v>
      </c>
      <c r="W40" s="62">
        <v>11800</v>
      </c>
    </row>
    <row r="41" spans="1:23" ht="15.75" customHeight="1" x14ac:dyDescent="0.15">
      <c r="A41" s="116">
        <v>500</v>
      </c>
      <c r="B41" s="119" t="s">
        <v>45</v>
      </c>
      <c r="C41" s="86">
        <v>150</v>
      </c>
      <c r="D41" s="39">
        <f t="shared" si="0"/>
        <v>2434.4</v>
      </c>
      <c r="E41" s="40">
        <f t="shared" si="1"/>
        <v>608.6</v>
      </c>
      <c r="F41" s="39">
        <f t="shared" si="2"/>
        <v>3043</v>
      </c>
      <c r="G41" s="39">
        <f t="shared" si="3"/>
        <v>1521.5</v>
      </c>
      <c r="H41" s="39">
        <f t="shared" si="4"/>
        <v>608.6</v>
      </c>
      <c r="I41" s="39">
        <f t="shared" si="5"/>
        <v>912.9</v>
      </c>
      <c r="J41" s="39">
        <f t="shared" si="6"/>
        <v>3043</v>
      </c>
      <c r="K41" s="39">
        <f t="shared" si="7"/>
        <v>6086</v>
      </c>
      <c r="L41" s="39">
        <f t="shared" si="8"/>
        <v>608.6</v>
      </c>
      <c r="M41" s="39">
        <f t="shared" si="9"/>
        <v>1521.5</v>
      </c>
      <c r="N41" s="39">
        <f t="shared" si="10"/>
        <v>1521.5</v>
      </c>
      <c r="O41" s="39">
        <f t="shared" si="11"/>
        <v>304.3</v>
      </c>
      <c r="P41" s="39">
        <f t="shared" si="12"/>
        <v>304.3</v>
      </c>
      <c r="Q41" s="39">
        <f t="shared" si="13"/>
        <v>304.3</v>
      </c>
      <c r="R41" s="13">
        <f t="shared" si="14"/>
        <v>2130.1000000000004</v>
      </c>
      <c r="S41" s="42">
        <f t="shared" si="15"/>
        <v>3347.3</v>
      </c>
      <c r="T41" s="42">
        <f t="shared" si="16"/>
        <v>1217.2</v>
      </c>
      <c r="U41" s="42">
        <f t="shared" si="17"/>
        <v>912.9</v>
      </c>
      <c r="V41" s="5">
        <v>30430</v>
      </c>
      <c r="W41" s="62">
        <v>9500</v>
      </c>
    </row>
    <row r="42" spans="1:23" ht="15.75" customHeight="1" x14ac:dyDescent="0.15">
      <c r="A42" s="117"/>
      <c r="B42" s="121"/>
      <c r="C42" s="86" t="s">
        <v>37</v>
      </c>
      <c r="D42" s="39">
        <f t="shared" si="0"/>
        <v>3036.8</v>
      </c>
      <c r="E42" s="40">
        <f t="shared" si="1"/>
        <v>759.2</v>
      </c>
      <c r="F42" s="39">
        <f t="shared" si="2"/>
        <v>3796</v>
      </c>
      <c r="G42" s="39">
        <f t="shared" si="3"/>
        <v>1898</v>
      </c>
      <c r="H42" s="39">
        <f t="shared" si="4"/>
        <v>759.2</v>
      </c>
      <c r="I42" s="39">
        <f t="shared" si="5"/>
        <v>1138.8</v>
      </c>
      <c r="J42" s="39">
        <f t="shared" si="6"/>
        <v>3796</v>
      </c>
      <c r="K42" s="39">
        <f t="shared" si="7"/>
        <v>7592</v>
      </c>
      <c r="L42" s="39">
        <f t="shared" si="8"/>
        <v>759.2</v>
      </c>
      <c r="M42" s="39">
        <f t="shared" si="9"/>
        <v>1898</v>
      </c>
      <c r="N42" s="39">
        <f t="shared" si="10"/>
        <v>1898</v>
      </c>
      <c r="O42" s="39">
        <f t="shared" si="11"/>
        <v>379.6</v>
      </c>
      <c r="P42" s="39">
        <f t="shared" si="12"/>
        <v>379.6</v>
      </c>
      <c r="Q42" s="39">
        <f t="shared" si="13"/>
        <v>379.6</v>
      </c>
      <c r="R42" s="13">
        <f t="shared" si="14"/>
        <v>2657.2000000000003</v>
      </c>
      <c r="S42" s="42">
        <f t="shared" si="15"/>
        <v>4175.6000000000004</v>
      </c>
      <c r="T42" s="42">
        <f t="shared" si="16"/>
        <v>1518.4</v>
      </c>
      <c r="U42" s="42">
        <f t="shared" si="17"/>
        <v>1138.8</v>
      </c>
      <c r="V42" s="5">
        <v>37960</v>
      </c>
      <c r="W42" s="62">
        <v>10790</v>
      </c>
    </row>
    <row r="43" spans="1:23" ht="15.75" customHeight="1" x14ac:dyDescent="0.15">
      <c r="A43" s="116">
        <v>550</v>
      </c>
      <c r="B43" s="119" t="s">
        <v>46</v>
      </c>
      <c r="C43" s="86">
        <v>150</v>
      </c>
      <c r="D43" s="39">
        <f t="shared" si="0"/>
        <v>2457.6</v>
      </c>
      <c r="E43" s="40">
        <f t="shared" si="1"/>
        <v>614.4</v>
      </c>
      <c r="F43" s="39">
        <f t="shared" si="2"/>
        <v>3072</v>
      </c>
      <c r="G43" s="39">
        <f t="shared" si="3"/>
        <v>1536</v>
      </c>
      <c r="H43" s="39">
        <f t="shared" si="4"/>
        <v>614.4</v>
      </c>
      <c r="I43" s="39">
        <f t="shared" si="5"/>
        <v>921.59999999999991</v>
      </c>
      <c r="J43" s="39">
        <f t="shared" si="6"/>
        <v>3072</v>
      </c>
      <c r="K43" s="39">
        <f t="shared" si="7"/>
        <v>6144</v>
      </c>
      <c r="L43" s="39">
        <f t="shared" si="8"/>
        <v>614.4</v>
      </c>
      <c r="M43" s="39">
        <f t="shared" si="9"/>
        <v>1536</v>
      </c>
      <c r="N43" s="39">
        <f t="shared" si="10"/>
        <v>1536</v>
      </c>
      <c r="O43" s="39">
        <f t="shared" si="11"/>
        <v>307.2</v>
      </c>
      <c r="P43" s="39">
        <f t="shared" si="12"/>
        <v>307.2</v>
      </c>
      <c r="Q43" s="39">
        <f t="shared" si="13"/>
        <v>307.2</v>
      </c>
      <c r="R43" s="13">
        <f t="shared" si="14"/>
        <v>2150.4</v>
      </c>
      <c r="S43" s="42">
        <f t="shared" si="15"/>
        <v>3379.2</v>
      </c>
      <c r="T43" s="42">
        <f t="shared" si="16"/>
        <v>1228.8</v>
      </c>
      <c r="U43" s="42">
        <f t="shared" si="17"/>
        <v>921.59999999999991</v>
      </c>
      <c r="V43" s="5">
        <v>30720</v>
      </c>
      <c r="W43" s="62">
        <v>9760</v>
      </c>
    </row>
    <row r="44" spans="1:23" ht="15.75" customHeight="1" x14ac:dyDescent="0.15">
      <c r="A44" s="117"/>
      <c r="B44" s="121"/>
      <c r="C44" s="86" t="s">
        <v>37</v>
      </c>
      <c r="D44" s="39">
        <f t="shared" si="0"/>
        <v>3187.2000000000003</v>
      </c>
      <c r="E44" s="40">
        <f t="shared" si="1"/>
        <v>796.80000000000007</v>
      </c>
      <c r="F44" s="39">
        <f t="shared" si="2"/>
        <v>3984</v>
      </c>
      <c r="G44" s="39">
        <f t="shared" si="3"/>
        <v>1992</v>
      </c>
      <c r="H44" s="39">
        <f t="shared" si="4"/>
        <v>796.80000000000007</v>
      </c>
      <c r="I44" s="39">
        <f t="shared" si="5"/>
        <v>1195.2</v>
      </c>
      <c r="J44" s="39">
        <f t="shared" si="6"/>
        <v>3984</v>
      </c>
      <c r="K44" s="39">
        <f t="shared" si="7"/>
        <v>7968</v>
      </c>
      <c r="L44" s="39">
        <f t="shared" si="8"/>
        <v>796.80000000000007</v>
      </c>
      <c r="M44" s="39">
        <f t="shared" si="9"/>
        <v>1992</v>
      </c>
      <c r="N44" s="39">
        <f t="shared" si="10"/>
        <v>1992</v>
      </c>
      <c r="O44" s="39">
        <f t="shared" si="11"/>
        <v>398.40000000000003</v>
      </c>
      <c r="P44" s="39">
        <f t="shared" si="12"/>
        <v>398.40000000000003</v>
      </c>
      <c r="Q44" s="39">
        <f t="shared" si="13"/>
        <v>398.40000000000003</v>
      </c>
      <c r="R44" s="13">
        <f t="shared" si="14"/>
        <v>2788.8</v>
      </c>
      <c r="S44" s="42">
        <f t="shared" si="15"/>
        <v>4382.3999999999996</v>
      </c>
      <c r="T44" s="42">
        <f t="shared" si="16"/>
        <v>1593.6000000000001</v>
      </c>
      <c r="U44" s="42">
        <f t="shared" si="17"/>
        <v>1195.2</v>
      </c>
      <c r="V44" s="5">
        <v>39840</v>
      </c>
      <c r="W44" s="62">
        <v>11050</v>
      </c>
    </row>
    <row r="45" spans="1:23" ht="15.75" customHeight="1" x14ac:dyDescent="0.15">
      <c r="A45" s="116">
        <v>600</v>
      </c>
      <c r="B45" s="119" t="s">
        <v>63</v>
      </c>
      <c r="C45" s="86">
        <v>150</v>
      </c>
      <c r="D45" s="39">
        <f t="shared" si="0"/>
        <v>3066.4</v>
      </c>
      <c r="E45" s="40">
        <f t="shared" si="1"/>
        <v>766.6</v>
      </c>
      <c r="F45" s="39">
        <f t="shared" si="2"/>
        <v>3833</v>
      </c>
      <c r="G45" s="39">
        <f t="shared" si="3"/>
        <v>1916.5</v>
      </c>
      <c r="H45" s="39">
        <f t="shared" si="4"/>
        <v>766.6</v>
      </c>
      <c r="I45" s="39">
        <f t="shared" si="5"/>
        <v>1149.8999999999999</v>
      </c>
      <c r="J45" s="39">
        <f t="shared" si="6"/>
        <v>3833</v>
      </c>
      <c r="K45" s="39">
        <f t="shared" si="7"/>
        <v>7666</v>
      </c>
      <c r="L45" s="39">
        <f t="shared" si="8"/>
        <v>766.6</v>
      </c>
      <c r="M45" s="39">
        <f t="shared" si="9"/>
        <v>1916.5</v>
      </c>
      <c r="N45" s="39">
        <f t="shared" si="10"/>
        <v>1916.5</v>
      </c>
      <c r="O45" s="39">
        <f t="shared" si="11"/>
        <v>383.3</v>
      </c>
      <c r="P45" s="39">
        <f t="shared" si="12"/>
        <v>383.3</v>
      </c>
      <c r="Q45" s="39">
        <f t="shared" si="13"/>
        <v>383.3</v>
      </c>
      <c r="R45" s="13">
        <f t="shared" si="14"/>
        <v>2683.1000000000004</v>
      </c>
      <c r="S45" s="42">
        <f t="shared" si="15"/>
        <v>4216.3</v>
      </c>
      <c r="T45" s="42">
        <f t="shared" si="16"/>
        <v>1533.2</v>
      </c>
      <c r="U45" s="42">
        <f t="shared" si="17"/>
        <v>1149.8999999999999</v>
      </c>
      <c r="V45" s="5">
        <v>38330</v>
      </c>
      <c r="W45" s="62">
        <v>11310</v>
      </c>
    </row>
    <row r="46" spans="1:23" ht="15.75" customHeight="1" x14ac:dyDescent="0.15">
      <c r="A46" s="117"/>
      <c r="B46" s="121"/>
      <c r="C46" s="86" t="s">
        <v>37</v>
      </c>
      <c r="D46" s="39">
        <f t="shared" si="0"/>
        <v>3347.2000000000003</v>
      </c>
      <c r="E46" s="40">
        <f t="shared" si="1"/>
        <v>836.80000000000007</v>
      </c>
      <c r="F46" s="39">
        <f t="shared" si="2"/>
        <v>4184</v>
      </c>
      <c r="G46" s="39">
        <f t="shared" si="3"/>
        <v>2092</v>
      </c>
      <c r="H46" s="39">
        <f t="shared" si="4"/>
        <v>836.80000000000007</v>
      </c>
      <c r="I46" s="39">
        <f t="shared" si="5"/>
        <v>1255.2</v>
      </c>
      <c r="J46" s="39">
        <f t="shared" si="6"/>
        <v>4184</v>
      </c>
      <c r="K46" s="39">
        <f t="shared" si="7"/>
        <v>8368</v>
      </c>
      <c r="L46" s="39">
        <f t="shared" si="8"/>
        <v>836.80000000000007</v>
      </c>
      <c r="M46" s="39">
        <f t="shared" si="9"/>
        <v>2092</v>
      </c>
      <c r="N46" s="39">
        <f t="shared" si="10"/>
        <v>2092</v>
      </c>
      <c r="O46" s="39">
        <f t="shared" si="11"/>
        <v>418.40000000000003</v>
      </c>
      <c r="P46" s="39">
        <f t="shared" si="12"/>
        <v>418.40000000000003</v>
      </c>
      <c r="Q46" s="39">
        <f t="shared" si="13"/>
        <v>418.40000000000003</v>
      </c>
      <c r="R46" s="13">
        <f t="shared" si="14"/>
        <v>2928.8</v>
      </c>
      <c r="S46" s="42">
        <f t="shared" si="15"/>
        <v>4602.3999999999996</v>
      </c>
      <c r="T46" s="42">
        <f t="shared" si="16"/>
        <v>1673.6000000000001</v>
      </c>
      <c r="U46" s="42">
        <f t="shared" si="17"/>
        <v>1255.2</v>
      </c>
      <c r="V46" s="5">
        <v>41840</v>
      </c>
      <c r="W46" s="62">
        <v>12810</v>
      </c>
    </row>
    <row r="47" spans="1:23" ht="15.75" customHeight="1" x14ac:dyDescent="0.15">
      <c r="A47" s="125">
        <v>650</v>
      </c>
      <c r="B47" s="124" t="s">
        <v>64</v>
      </c>
      <c r="C47" s="86">
        <v>150</v>
      </c>
      <c r="D47" s="39">
        <f t="shared" si="0"/>
        <v>3220</v>
      </c>
      <c r="E47" s="40">
        <f t="shared" si="1"/>
        <v>805</v>
      </c>
      <c r="F47" s="39">
        <f t="shared" si="2"/>
        <v>4025</v>
      </c>
      <c r="G47" s="39">
        <f t="shared" si="3"/>
        <v>2012.5</v>
      </c>
      <c r="H47" s="39">
        <f t="shared" si="4"/>
        <v>805</v>
      </c>
      <c r="I47" s="39">
        <f t="shared" si="5"/>
        <v>1207.5</v>
      </c>
      <c r="J47" s="39">
        <f t="shared" si="6"/>
        <v>4025</v>
      </c>
      <c r="K47" s="39">
        <f t="shared" si="7"/>
        <v>8050</v>
      </c>
      <c r="L47" s="39">
        <f t="shared" si="8"/>
        <v>805</v>
      </c>
      <c r="M47" s="39">
        <f t="shared" si="9"/>
        <v>2012.5</v>
      </c>
      <c r="N47" s="39">
        <f t="shared" si="10"/>
        <v>2012.5</v>
      </c>
      <c r="O47" s="39">
        <f t="shared" si="11"/>
        <v>402.5</v>
      </c>
      <c r="P47" s="39">
        <f t="shared" si="12"/>
        <v>402.5</v>
      </c>
      <c r="Q47" s="39">
        <f t="shared" si="13"/>
        <v>402.5</v>
      </c>
      <c r="R47" s="13">
        <f t="shared" si="14"/>
        <v>2817.5000000000005</v>
      </c>
      <c r="S47" s="42">
        <f t="shared" si="15"/>
        <v>4427.5</v>
      </c>
      <c r="T47" s="42">
        <f t="shared" si="16"/>
        <v>1610</v>
      </c>
      <c r="U47" s="42">
        <f t="shared" si="17"/>
        <v>1207.5</v>
      </c>
      <c r="V47" s="5">
        <v>40250</v>
      </c>
      <c r="W47" s="94"/>
    </row>
    <row r="48" spans="1:23" ht="15.75" customHeight="1" x14ac:dyDescent="0.15">
      <c r="A48" s="125"/>
      <c r="B48" s="124"/>
      <c r="C48" s="86" t="s">
        <v>37</v>
      </c>
      <c r="D48" s="39">
        <f t="shared" si="0"/>
        <v>3513.6</v>
      </c>
      <c r="E48" s="40">
        <f t="shared" si="1"/>
        <v>878.4</v>
      </c>
      <c r="F48" s="39">
        <f t="shared" si="2"/>
        <v>4392</v>
      </c>
      <c r="G48" s="39">
        <f t="shared" si="3"/>
        <v>2196</v>
      </c>
      <c r="H48" s="39">
        <f t="shared" si="4"/>
        <v>878.4</v>
      </c>
      <c r="I48" s="39">
        <f t="shared" si="5"/>
        <v>1317.6</v>
      </c>
      <c r="J48" s="39">
        <f t="shared" si="6"/>
        <v>4392</v>
      </c>
      <c r="K48" s="39">
        <f t="shared" si="7"/>
        <v>8784</v>
      </c>
      <c r="L48" s="39">
        <f t="shared" si="8"/>
        <v>878.4</v>
      </c>
      <c r="M48" s="39">
        <f t="shared" si="9"/>
        <v>2196</v>
      </c>
      <c r="N48" s="39">
        <f t="shared" si="10"/>
        <v>2196</v>
      </c>
      <c r="O48" s="39">
        <f t="shared" si="11"/>
        <v>439.2</v>
      </c>
      <c r="P48" s="39">
        <f t="shared" si="12"/>
        <v>439.2</v>
      </c>
      <c r="Q48" s="39">
        <f t="shared" si="13"/>
        <v>439.2</v>
      </c>
      <c r="R48" s="13">
        <f t="shared" si="14"/>
        <v>3074.4</v>
      </c>
      <c r="S48" s="42">
        <f t="shared" si="15"/>
        <v>4831.2</v>
      </c>
      <c r="T48" s="42">
        <f t="shared" si="16"/>
        <v>1756.8</v>
      </c>
      <c r="U48" s="42">
        <f t="shared" si="17"/>
        <v>1317.6</v>
      </c>
      <c r="V48" s="5">
        <v>43920</v>
      </c>
      <c r="W48" s="94"/>
    </row>
    <row r="49" spans="1:23" ht="15.75" customHeight="1" x14ac:dyDescent="0.15">
      <c r="A49" s="125">
        <v>700</v>
      </c>
      <c r="B49" s="124" t="s">
        <v>65</v>
      </c>
      <c r="C49" s="86">
        <v>150</v>
      </c>
      <c r="D49" s="39">
        <f t="shared" si="0"/>
        <v>3380</v>
      </c>
      <c r="E49" s="40">
        <f t="shared" si="1"/>
        <v>845</v>
      </c>
      <c r="F49" s="39">
        <f t="shared" si="2"/>
        <v>4225</v>
      </c>
      <c r="G49" s="39">
        <f t="shared" si="3"/>
        <v>2112.5</v>
      </c>
      <c r="H49" s="39">
        <f t="shared" si="4"/>
        <v>845</v>
      </c>
      <c r="I49" s="39">
        <f t="shared" si="5"/>
        <v>1267.5</v>
      </c>
      <c r="J49" s="39">
        <f t="shared" si="6"/>
        <v>4225</v>
      </c>
      <c r="K49" s="39">
        <f t="shared" si="7"/>
        <v>8450</v>
      </c>
      <c r="L49" s="39">
        <f t="shared" si="8"/>
        <v>845</v>
      </c>
      <c r="M49" s="39">
        <f t="shared" si="9"/>
        <v>2112.5</v>
      </c>
      <c r="N49" s="39">
        <f t="shared" si="10"/>
        <v>2112.5</v>
      </c>
      <c r="O49" s="39">
        <f t="shared" si="11"/>
        <v>422.5</v>
      </c>
      <c r="P49" s="39">
        <f t="shared" si="12"/>
        <v>422.5</v>
      </c>
      <c r="Q49" s="39">
        <f t="shared" si="13"/>
        <v>422.5</v>
      </c>
      <c r="R49" s="13">
        <f t="shared" si="14"/>
        <v>2957.5000000000005</v>
      </c>
      <c r="S49" s="42">
        <f t="shared" si="15"/>
        <v>4647.5</v>
      </c>
      <c r="T49" s="42">
        <f t="shared" si="16"/>
        <v>1690</v>
      </c>
      <c r="U49" s="42">
        <f t="shared" si="17"/>
        <v>1267.5</v>
      </c>
      <c r="V49" s="5">
        <v>42250</v>
      </c>
      <c r="W49" s="94"/>
    </row>
    <row r="50" spans="1:23" ht="15.75" customHeight="1" x14ac:dyDescent="0.15">
      <c r="A50" s="125"/>
      <c r="B50" s="124"/>
      <c r="C50" s="86" t="s">
        <v>37</v>
      </c>
      <c r="D50" s="39">
        <f t="shared" si="0"/>
        <v>3689.6</v>
      </c>
      <c r="E50" s="40">
        <f t="shared" si="1"/>
        <v>922.4</v>
      </c>
      <c r="F50" s="39">
        <f t="shared" si="2"/>
        <v>4612</v>
      </c>
      <c r="G50" s="39">
        <f t="shared" si="3"/>
        <v>2306</v>
      </c>
      <c r="H50" s="39">
        <f t="shared" si="4"/>
        <v>922.4</v>
      </c>
      <c r="I50" s="39">
        <f t="shared" si="5"/>
        <v>1383.6</v>
      </c>
      <c r="J50" s="39">
        <f t="shared" si="6"/>
        <v>4612</v>
      </c>
      <c r="K50" s="39">
        <f t="shared" si="7"/>
        <v>9224</v>
      </c>
      <c r="L50" s="39">
        <f t="shared" si="8"/>
        <v>922.4</v>
      </c>
      <c r="M50" s="39">
        <f t="shared" si="9"/>
        <v>2306</v>
      </c>
      <c r="N50" s="39">
        <f t="shared" si="10"/>
        <v>2306</v>
      </c>
      <c r="O50" s="39">
        <f t="shared" si="11"/>
        <v>461.2</v>
      </c>
      <c r="P50" s="39">
        <f t="shared" si="12"/>
        <v>461.2</v>
      </c>
      <c r="Q50" s="39">
        <f t="shared" si="13"/>
        <v>461.2</v>
      </c>
      <c r="R50" s="13">
        <f t="shared" si="14"/>
        <v>3228.4</v>
      </c>
      <c r="S50" s="42">
        <f t="shared" si="15"/>
        <v>5073.2</v>
      </c>
      <c r="T50" s="42">
        <f t="shared" si="16"/>
        <v>1844.8</v>
      </c>
      <c r="U50" s="42">
        <f t="shared" si="17"/>
        <v>1383.6</v>
      </c>
      <c r="V50" s="5">
        <v>46120</v>
      </c>
      <c r="W50" s="94"/>
    </row>
    <row r="51" spans="1:23" ht="15.75" customHeight="1" x14ac:dyDescent="0.15">
      <c r="A51" s="125">
        <v>750</v>
      </c>
      <c r="B51" s="124" t="s">
        <v>66</v>
      </c>
      <c r="C51" s="86">
        <v>150</v>
      </c>
      <c r="D51" s="39">
        <f t="shared" si="0"/>
        <v>3548.8</v>
      </c>
      <c r="E51" s="40">
        <f t="shared" si="1"/>
        <v>887.2</v>
      </c>
      <c r="F51" s="39">
        <f t="shared" si="2"/>
        <v>4436</v>
      </c>
      <c r="G51" s="39">
        <f t="shared" si="3"/>
        <v>2218</v>
      </c>
      <c r="H51" s="39">
        <f t="shared" si="4"/>
        <v>887.2</v>
      </c>
      <c r="I51" s="39">
        <f t="shared" si="5"/>
        <v>1330.8</v>
      </c>
      <c r="J51" s="39">
        <f t="shared" si="6"/>
        <v>4436</v>
      </c>
      <c r="K51" s="39">
        <f t="shared" si="7"/>
        <v>8872</v>
      </c>
      <c r="L51" s="39">
        <f t="shared" si="8"/>
        <v>887.2</v>
      </c>
      <c r="M51" s="39">
        <f t="shared" si="9"/>
        <v>2218</v>
      </c>
      <c r="N51" s="39">
        <f t="shared" si="10"/>
        <v>2218</v>
      </c>
      <c r="O51" s="39">
        <f t="shared" si="11"/>
        <v>443.6</v>
      </c>
      <c r="P51" s="39">
        <f t="shared" si="12"/>
        <v>443.6</v>
      </c>
      <c r="Q51" s="39">
        <f t="shared" si="13"/>
        <v>443.6</v>
      </c>
      <c r="R51" s="13">
        <f t="shared" si="14"/>
        <v>3105.2000000000003</v>
      </c>
      <c r="S51" s="42">
        <f t="shared" si="15"/>
        <v>4879.6000000000004</v>
      </c>
      <c r="T51" s="42">
        <f t="shared" si="16"/>
        <v>1774.4</v>
      </c>
      <c r="U51" s="42">
        <f t="shared" si="17"/>
        <v>1330.8</v>
      </c>
      <c r="V51" s="5">
        <v>44360</v>
      </c>
      <c r="W51" s="94"/>
    </row>
    <row r="52" spans="1:23" ht="15.75" customHeight="1" x14ac:dyDescent="0.15">
      <c r="A52" s="125"/>
      <c r="B52" s="124"/>
      <c r="C52" s="86" t="s">
        <v>37</v>
      </c>
      <c r="D52" s="39">
        <f t="shared" si="0"/>
        <v>3872.8</v>
      </c>
      <c r="E52" s="40">
        <f t="shared" si="1"/>
        <v>968.2</v>
      </c>
      <c r="F52" s="39">
        <f t="shared" si="2"/>
        <v>4841</v>
      </c>
      <c r="G52" s="39">
        <f t="shared" si="3"/>
        <v>2420.5</v>
      </c>
      <c r="H52" s="39">
        <f t="shared" si="4"/>
        <v>968.2</v>
      </c>
      <c r="I52" s="39">
        <f t="shared" si="5"/>
        <v>1452.3</v>
      </c>
      <c r="J52" s="39">
        <f t="shared" si="6"/>
        <v>4841</v>
      </c>
      <c r="K52" s="39">
        <f t="shared" si="7"/>
        <v>9682</v>
      </c>
      <c r="L52" s="39">
        <f t="shared" si="8"/>
        <v>968.2</v>
      </c>
      <c r="M52" s="39">
        <f t="shared" si="9"/>
        <v>2420.5</v>
      </c>
      <c r="N52" s="39">
        <f t="shared" si="10"/>
        <v>2420.5</v>
      </c>
      <c r="O52" s="39">
        <f t="shared" si="11"/>
        <v>484.1</v>
      </c>
      <c r="P52" s="39">
        <f t="shared" si="12"/>
        <v>484.1</v>
      </c>
      <c r="Q52" s="39">
        <f t="shared" si="13"/>
        <v>484.1</v>
      </c>
      <c r="R52" s="13">
        <f t="shared" si="14"/>
        <v>3388.7000000000003</v>
      </c>
      <c r="S52" s="42">
        <f t="shared" si="15"/>
        <v>5325.1</v>
      </c>
      <c r="T52" s="42">
        <f t="shared" si="16"/>
        <v>1936.4</v>
      </c>
      <c r="U52" s="42">
        <f t="shared" si="17"/>
        <v>1452.3</v>
      </c>
      <c r="V52" s="5">
        <v>48410</v>
      </c>
      <c r="W52" s="94"/>
    </row>
    <row r="53" spans="1:23" x14ac:dyDescent="0.15">
      <c r="T53" s="123" t="s">
        <v>47</v>
      </c>
      <c r="U53" s="123"/>
      <c r="V53" s="61">
        <f>SUM(V5:V52)</f>
        <v>897510</v>
      </c>
    </row>
  </sheetData>
  <mergeCells count="46">
    <mergeCell ref="A1:V1"/>
    <mergeCell ref="A2:C2"/>
    <mergeCell ref="D2:Q2"/>
    <mergeCell ref="R2:U2"/>
    <mergeCell ref="A4:B4"/>
    <mergeCell ref="T53:U53"/>
    <mergeCell ref="A5:A6"/>
    <mergeCell ref="A7:A8"/>
    <mergeCell ref="A9:A10"/>
    <mergeCell ref="A11:A12"/>
    <mergeCell ref="A13:A14"/>
    <mergeCell ref="A15:A16"/>
    <mergeCell ref="A17:A19"/>
    <mergeCell ref="A20:A22"/>
    <mergeCell ref="A23:A25"/>
    <mergeCell ref="A26:A28"/>
    <mergeCell ref="A29:A31"/>
    <mergeCell ref="A32:A34"/>
    <mergeCell ref="A35:A37"/>
    <mergeCell ref="A38:A40"/>
    <mergeCell ref="A41:A42"/>
    <mergeCell ref="A43:A44"/>
    <mergeCell ref="A45:A46"/>
    <mergeCell ref="A47:A48"/>
    <mergeCell ref="A49:A50"/>
    <mergeCell ref="A51:A52"/>
    <mergeCell ref="B5:B6"/>
    <mergeCell ref="B7:B8"/>
    <mergeCell ref="B9:B10"/>
    <mergeCell ref="B11:B12"/>
    <mergeCell ref="B13:B14"/>
    <mergeCell ref="B15:B16"/>
    <mergeCell ref="B17:B19"/>
    <mergeCell ref="B20:B22"/>
    <mergeCell ref="B23:B25"/>
    <mergeCell ref="B26:B28"/>
    <mergeCell ref="B29:B31"/>
    <mergeCell ref="B32:B34"/>
    <mergeCell ref="B35:B37"/>
    <mergeCell ref="B38:B40"/>
    <mergeCell ref="B41:B42"/>
    <mergeCell ref="B43:B44"/>
    <mergeCell ref="B45:B46"/>
    <mergeCell ref="B47:B48"/>
    <mergeCell ref="B49:B50"/>
    <mergeCell ref="B51:B52"/>
  </mergeCells>
  <phoneticPr fontId="33" type="noConversion"/>
  <pageMargins left="0.70866141732283472" right="0.11811023622047245" top="0.55118110236220474" bottom="0.59055118110236227" header="0.31496062992125984" footer="0.31496062992125984"/>
  <pageSetup paperSize="9" orientation="landscape" r:id="rId1"/>
  <ignoredErrors>
    <ignoredError sqref="B11" twoDigitTextYear="1" numberStoredAsText="1"/>
    <ignoredError sqref="B9:B10 B12:B5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46"/>
  <sheetViews>
    <sheetView topLeftCell="A13" workbookViewId="0">
      <selection activeCell="A5" sqref="A5:XFD46"/>
    </sheetView>
  </sheetViews>
  <sheetFormatPr defaultColWidth="9" defaultRowHeight="13.5" x14ac:dyDescent="0.15"/>
  <cols>
    <col min="1" max="1" width="4.125" style="1" customWidth="1"/>
    <col min="2" max="2" width="5.25" style="1" customWidth="1"/>
    <col min="3" max="3" width="6.125" style="68" customWidth="1"/>
    <col min="4" max="4" width="6" style="68" customWidth="1"/>
    <col min="5" max="5" width="6.75" style="68" customWidth="1"/>
    <col min="6" max="6" width="6" style="33" customWidth="1"/>
    <col min="7" max="7" width="7.5" style="33" customWidth="1"/>
    <col min="8" max="9" width="6" style="33" customWidth="1"/>
    <col min="10" max="11" width="6.375" style="33" customWidth="1"/>
    <col min="12" max="12" width="7" style="33" customWidth="1"/>
    <col min="13" max="14" width="6.375" style="33" customWidth="1"/>
    <col min="15" max="15" width="6.75" style="33" customWidth="1"/>
    <col min="16" max="19" width="6.375" style="33" customWidth="1"/>
    <col min="20" max="20" width="6.875" style="33" customWidth="1"/>
    <col min="21" max="21" width="6" style="1" customWidth="1"/>
    <col min="22" max="22" width="5.875" style="33" hidden="1" customWidth="1"/>
    <col min="23" max="16384" width="9" style="33"/>
  </cols>
  <sheetData>
    <row r="1" spans="1:22" s="85" customFormat="1" ht="18.75" customHeight="1" x14ac:dyDescent="0.15">
      <c r="A1" s="134" t="s">
        <v>77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</row>
    <row r="2" spans="1:22" s="85" customFormat="1" x14ac:dyDescent="0.15">
      <c r="A2" s="127" t="s">
        <v>1</v>
      </c>
      <c r="B2" s="128"/>
      <c r="C2" s="128"/>
      <c r="D2" s="128" t="s">
        <v>78</v>
      </c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9"/>
      <c r="R2" s="127" t="s">
        <v>79</v>
      </c>
      <c r="S2" s="128"/>
      <c r="T2" s="128"/>
      <c r="U2" s="67"/>
    </row>
    <row r="3" spans="1:22" s="62" customFormat="1" ht="48.75" customHeight="1" x14ac:dyDescent="0.15">
      <c r="A3" s="5" t="s">
        <v>5</v>
      </c>
      <c r="B3" s="5" t="s">
        <v>6</v>
      </c>
      <c r="C3" s="72" t="s">
        <v>80</v>
      </c>
      <c r="D3" s="34" t="s">
        <v>8</v>
      </c>
      <c r="E3" s="35" t="s">
        <v>58</v>
      </c>
      <c r="F3" s="34" t="s">
        <v>10</v>
      </c>
      <c r="G3" s="34" t="s">
        <v>81</v>
      </c>
      <c r="H3" s="34" t="s">
        <v>12</v>
      </c>
      <c r="I3" s="34" t="s">
        <v>52</v>
      </c>
      <c r="J3" s="34" t="s">
        <v>14</v>
      </c>
      <c r="K3" s="34" t="s">
        <v>15</v>
      </c>
      <c r="L3" s="34" t="s">
        <v>82</v>
      </c>
      <c r="M3" s="34" t="s">
        <v>17</v>
      </c>
      <c r="N3" s="34" t="s">
        <v>18</v>
      </c>
      <c r="O3" s="34" t="s">
        <v>19</v>
      </c>
      <c r="P3" s="34" t="s">
        <v>20</v>
      </c>
      <c r="Q3" s="34" t="s">
        <v>21</v>
      </c>
      <c r="R3" s="35" t="s">
        <v>22</v>
      </c>
      <c r="S3" s="35" t="s">
        <v>23</v>
      </c>
      <c r="T3" s="35" t="s">
        <v>25</v>
      </c>
      <c r="U3" s="4" t="s">
        <v>4</v>
      </c>
      <c r="V3" s="87" t="s">
        <v>26</v>
      </c>
    </row>
    <row r="4" spans="1:22" s="62" customFormat="1" ht="14.25" customHeight="1" x14ac:dyDescent="0.15">
      <c r="A4" s="131" t="s">
        <v>27</v>
      </c>
      <c r="B4" s="132"/>
      <c r="C4" s="48"/>
      <c r="D4" s="112">
        <v>0.08</v>
      </c>
      <c r="E4" s="112">
        <v>0.02</v>
      </c>
      <c r="F4" s="112">
        <v>0.15</v>
      </c>
      <c r="G4" s="112">
        <v>0.05</v>
      </c>
      <c r="H4" s="112">
        <v>0.02</v>
      </c>
      <c r="I4" s="112">
        <v>0.03</v>
      </c>
      <c r="J4" s="112">
        <v>0.12</v>
      </c>
      <c r="K4" s="112">
        <v>0.2</v>
      </c>
      <c r="L4" s="112">
        <v>0.05</v>
      </c>
      <c r="M4" s="112">
        <v>0.05</v>
      </c>
      <c r="N4" s="112">
        <v>0.05</v>
      </c>
      <c r="O4" s="112">
        <v>0.01</v>
      </c>
      <c r="P4" s="112">
        <v>0.01</v>
      </c>
      <c r="Q4" s="112">
        <v>0.01</v>
      </c>
      <c r="R4" s="113">
        <v>0.05</v>
      </c>
      <c r="S4" s="113">
        <v>0.05</v>
      </c>
      <c r="T4" s="113">
        <v>0.05</v>
      </c>
      <c r="U4" s="113">
        <v>1</v>
      </c>
    </row>
    <row r="5" spans="1:22" ht="15.75" customHeight="1" x14ac:dyDescent="0.15">
      <c r="A5" s="5">
        <v>15</v>
      </c>
      <c r="B5" s="60" t="s">
        <v>28</v>
      </c>
      <c r="C5" s="86" t="s">
        <v>29</v>
      </c>
      <c r="D5" s="65">
        <f t="shared" ref="D5" si="0">U5*0.08</f>
        <v>43.2</v>
      </c>
      <c r="E5" s="65">
        <f t="shared" ref="E5" si="1">U5*0.02</f>
        <v>10.8</v>
      </c>
      <c r="F5" s="65">
        <f t="shared" ref="F5" si="2">U5*0.15</f>
        <v>81</v>
      </c>
      <c r="G5" s="65">
        <f t="shared" ref="G5" si="3">U5*0.05</f>
        <v>27</v>
      </c>
      <c r="H5" s="65">
        <f t="shared" ref="H5" si="4">U5*0.02</f>
        <v>10.8</v>
      </c>
      <c r="I5" s="65">
        <f t="shared" ref="I5" si="5">U5*0.03</f>
        <v>16.2</v>
      </c>
      <c r="J5" s="65">
        <f t="shared" ref="J5" si="6">U5*0.12</f>
        <v>64.8</v>
      </c>
      <c r="K5" s="66">
        <f>U5*0.2</f>
        <v>108</v>
      </c>
      <c r="L5" s="65">
        <f t="shared" ref="L5" si="7">U5*0.05</f>
        <v>27</v>
      </c>
      <c r="M5" s="65">
        <f t="shared" ref="M5" si="8">U5*0.05</f>
        <v>27</v>
      </c>
      <c r="N5" s="65">
        <f t="shared" ref="N5" si="9">U5*0.05</f>
        <v>27</v>
      </c>
      <c r="O5" s="65">
        <f t="shared" ref="O5" si="10">U5*0.01</f>
        <v>5.4</v>
      </c>
      <c r="P5" s="65">
        <f t="shared" ref="P5" si="11">U5*0.01</f>
        <v>5.4</v>
      </c>
      <c r="Q5" s="65">
        <f t="shared" ref="Q5" si="12">U5*0.01</f>
        <v>5.4</v>
      </c>
      <c r="R5" s="65">
        <f t="shared" ref="R5" si="13">U5*0.05</f>
        <v>27</v>
      </c>
      <c r="S5" s="65">
        <f t="shared" ref="S5" si="14">U5*0.05</f>
        <v>27</v>
      </c>
      <c r="T5" s="66">
        <f>U5*0.05</f>
        <v>27</v>
      </c>
      <c r="U5" s="3">
        <v>540</v>
      </c>
      <c r="V5" s="88">
        <v>2200</v>
      </c>
    </row>
    <row r="6" spans="1:22" ht="15.75" customHeight="1" x14ac:dyDescent="0.15">
      <c r="A6" s="5">
        <v>20</v>
      </c>
      <c r="B6" s="60" t="s">
        <v>31</v>
      </c>
      <c r="C6" s="86" t="s">
        <v>29</v>
      </c>
      <c r="D6" s="65">
        <f t="shared" ref="D6:D45" si="15">U6*0.08</f>
        <v>43.2</v>
      </c>
      <c r="E6" s="65">
        <f t="shared" ref="E6:E45" si="16">U6*0.02</f>
        <v>10.8</v>
      </c>
      <c r="F6" s="65">
        <f t="shared" ref="F6:F45" si="17">U6*0.15</f>
        <v>81</v>
      </c>
      <c r="G6" s="65">
        <f t="shared" ref="G6:G45" si="18">U6*0.05</f>
        <v>27</v>
      </c>
      <c r="H6" s="65">
        <f t="shared" ref="H6:H45" si="19">U6*0.02</f>
        <v>10.8</v>
      </c>
      <c r="I6" s="65">
        <f t="shared" ref="I6:I45" si="20">U6*0.03</f>
        <v>16.2</v>
      </c>
      <c r="J6" s="65">
        <f t="shared" ref="J6:J45" si="21">U6*0.12</f>
        <v>64.8</v>
      </c>
      <c r="K6" s="66">
        <f t="shared" ref="K6:K45" si="22">U6*0.2</f>
        <v>108</v>
      </c>
      <c r="L6" s="65">
        <f t="shared" ref="L6:L45" si="23">U6*0.05</f>
        <v>27</v>
      </c>
      <c r="M6" s="65">
        <f t="shared" ref="M6:M45" si="24">U6*0.05</f>
        <v>27</v>
      </c>
      <c r="N6" s="65">
        <f t="shared" ref="N6:N45" si="25">U6*0.05</f>
        <v>27</v>
      </c>
      <c r="O6" s="65">
        <f t="shared" ref="O6:O45" si="26">U6*0.01</f>
        <v>5.4</v>
      </c>
      <c r="P6" s="65">
        <f t="shared" ref="P6:P45" si="27">U6*0.01</f>
        <v>5.4</v>
      </c>
      <c r="Q6" s="65">
        <f t="shared" ref="Q6:Q45" si="28">U6*0.01</f>
        <v>5.4</v>
      </c>
      <c r="R6" s="65">
        <f t="shared" ref="R6:R45" si="29">U6*0.05</f>
        <v>27</v>
      </c>
      <c r="S6" s="65">
        <f t="shared" ref="S6:S45" si="30">U6*0.05</f>
        <v>27</v>
      </c>
      <c r="T6" s="66">
        <f t="shared" ref="T6:T45" si="31">U6*0.05</f>
        <v>27</v>
      </c>
      <c r="U6" s="3">
        <v>540</v>
      </c>
      <c r="V6" s="88">
        <v>2220</v>
      </c>
    </row>
    <row r="7" spans="1:22" ht="15.75" customHeight="1" x14ac:dyDescent="0.15">
      <c r="A7" s="5">
        <v>25</v>
      </c>
      <c r="B7" s="60" t="s">
        <v>32</v>
      </c>
      <c r="C7" s="86" t="s">
        <v>29</v>
      </c>
      <c r="D7" s="65">
        <f t="shared" si="15"/>
        <v>43.2</v>
      </c>
      <c r="E7" s="65">
        <f t="shared" si="16"/>
        <v>10.8</v>
      </c>
      <c r="F7" s="65">
        <f t="shared" si="17"/>
        <v>81</v>
      </c>
      <c r="G7" s="65">
        <f t="shared" si="18"/>
        <v>27</v>
      </c>
      <c r="H7" s="65">
        <f t="shared" si="19"/>
        <v>10.8</v>
      </c>
      <c r="I7" s="65">
        <f t="shared" si="20"/>
        <v>16.2</v>
      </c>
      <c r="J7" s="65">
        <f t="shared" si="21"/>
        <v>64.8</v>
      </c>
      <c r="K7" s="66">
        <f t="shared" si="22"/>
        <v>108</v>
      </c>
      <c r="L7" s="65">
        <f t="shared" si="23"/>
        <v>27</v>
      </c>
      <c r="M7" s="65">
        <f t="shared" si="24"/>
        <v>27</v>
      </c>
      <c r="N7" s="65">
        <f t="shared" si="25"/>
        <v>27</v>
      </c>
      <c r="O7" s="65">
        <f t="shared" si="26"/>
        <v>5.4</v>
      </c>
      <c r="P7" s="65">
        <f t="shared" si="27"/>
        <v>5.4</v>
      </c>
      <c r="Q7" s="65">
        <f t="shared" si="28"/>
        <v>5.4</v>
      </c>
      <c r="R7" s="65">
        <f t="shared" si="29"/>
        <v>27</v>
      </c>
      <c r="S7" s="65">
        <f t="shared" si="30"/>
        <v>27</v>
      </c>
      <c r="T7" s="66">
        <f t="shared" si="31"/>
        <v>27</v>
      </c>
      <c r="U7" s="3">
        <v>540</v>
      </c>
      <c r="V7" s="88">
        <v>2490</v>
      </c>
    </row>
    <row r="8" spans="1:22" ht="15.75" customHeight="1" x14ac:dyDescent="0.15">
      <c r="A8" s="5">
        <v>40</v>
      </c>
      <c r="B8" s="60" t="s">
        <v>33</v>
      </c>
      <c r="C8" s="86" t="s">
        <v>29</v>
      </c>
      <c r="D8" s="65">
        <f t="shared" si="15"/>
        <v>43.2</v>
      </c>
      <c r="E8" s="65">
        <f t="shared" si="16"/>
        <v>10.8</v>
      </c>
      <c r="F8" s="65">
        <f t="shared" si="17"/>
        <v>81</v>
      </c>
      <c r="G8" s="65">
        <f t="shared" si="18"/>
        <v>27</v>
      </c>
      <c r="H8" s="65">
        <f t="shared" si="19"/>
        <v>10.8</v>
      </c>
      <c r="I8" s="65">
        <f t="shared" si="20"/>
        <v>16.2</v>
      </c>
      <c r="J8" s="65">
        <f t="shared" si="21"/>
        <v>64.8</v>
      </c>
      <c r="K8" s="66">
        <f t="shared" si="22"/>
        <v>108</v>
      </c>
      <c r="L8" s="65">
        <f t="shared" si="23"/>
        <v>27</v>
      </c>
      <c r="M8" s="65">
        <f t="shared" si="24"/>
        <v>27</v>
      </c>
      <c r="N8" s="65">
        <f t="shared" si="25"/>
        <v>27</v>
      </c>
      <c r="O8" s="65">
        <f t="shared" si="26"/>
        <v>5.4</v>
      </c>
      <c r="P8" s="65">
        <f t="shared" si="27"/>
        <v>5.4</v>
      </c>
      <c r="Q8" s="65">
        <f t="shared" si="28"/>
        <v>5.4</v>
      </c>
      <c r="R8" s="65">
        <f t="shared" si="29"/>
        <v>27</v>
      </c>
      <c r="S8" s="65">
        <f t="shared" si="30"/>
        <v>27</v>
      </c>
      <c r="T8" s="66">
        <f t="shared" si="31"/>
        <v>27</v>
      </c>
      <c r="U8" s="3">
        <v>540</v>
      </c>
      <c r="V8" s="88">
        <v>2650</v>
      </c>
    </row>
    <row r="9" spans="1:22" ht="15.75" customHeight="1" x14ac:dyDescent="0.15">
      <c r="A9" s="5">
        <v>50</v>
      </c>
      <c r="B9" s="60" t="s">
        <v>34</v>
      </c>
      <c r="C9" s="86" t="s">
        <v>29</v>
      </c>
      <c r="D9" s="65">
        <f t="shared" si="15"/>
        <v>80</v>
      </c>
      <c r="E9" s="65">
        <f t="shared" si="16"/>
        <v>20</v>
      </c>
      <c r="F9" s="65">
        <f t="shared" si="17"/>
        <v>150</v>
      </c>
      <c r="G9" s="65">
        <f t="shared" si="18"/>
        <v>50</v>
      </c>
      <c r="H9" s="65">
        <f t="shared" si="19"/>
        <v>20</v>
      </c>
      <c r="I9" s="65">
        <f t="shared" si="20"/>
        <v>30</v>
      </c>
      <c r="J9" s="65">
        <f t="shared" si="21"/>
        <v>120</v>
      </c>
      <c r="K9" s="66">
        <f t="shared" si="22"/>
        <v>200</v>
      </c>
      <c r="L9" s="65">
        <f t="shared" si="23"/>
        <v>50</v>
      </c>
      <c r="M9" s="65">
        <f t="shared" si="24"/>
        <v>50</v>
      </c>
      <c r="N9" s="65">
        <f t="shared" si="25"/>
        <v>50</v>
      </c>
      <c r="O9" s="65">
        <f t="shared" si="26"/>
        <v>10</v>
      </c>
      <c r="P9" s="65">
        <f t="shared" si="27"/>
        <v>10</v>
      </c>
      <c r="Q9" s="65">
        <f t="shared" si="28"/>
        <v>10</v>
      </c>
      <c r="R9" s="65">
        <f t="shared" si="29"/>
        <v>50</v>
      </c>
      <c r="S9" s="65">
        <f t="shared" si="30"/>
        <v>50</v>
      </c>
      <c r="T9" s="66">
        <f t="shared" si="31"/>
        <v>50</v>
      </c>
      <c r="U9" s="3">
        <v>1000</v>
      </c>
      <c r="V9" s="88">
        <v>2940</v>
      </c>
    </row>
    <row r="10" spans="1:22" ht="15.75" customHeight="1" x14ac:dyDescent="0.15">
      <c r="A10" s="5">
        <v>80</v>
      </c>
      <c r="B10" s="60" t="s">
        <v>35</v>
      </c>
      <c r="C10" s="86" t="s">
        <v>29</v>
      </c>
      <c r="D10" s="65">
        <f t="shared" si="15"/>
        <v>80</v>
      </c>
      <c r="E10" s="65">
        <f t="shared" si="16"/>
        <v>20</v>
      </c>
      <c r="F10" s="65">
        <f t="shared" si="17"/>
        <v>150</v>
      </c>
      <c r="G10" s="65">
        <f t="shared" si="18"/>
        <v>50</v>
      </c>
      <c r="H10" s="65">
        <f t="shared" si="19"/>
        <v>20</v>
      </c>
      <c r="I10" s="65">
        <f t="shared" si="20"/>
        <v>30</v>
      </c>
      <c r="J10" s="65">
        <f t="shared" si="21"/>
        <v>120</v>
      </c>
      <c r="K10" s="66">
        <f t="shared" si="22"/>
        <v>200</v>
      </c>
      <c r="L10" s="65">
        <f t="shared" si="23"/>
        <v>50</v>
      </c>
      <c r="M10" s="65">
        <f t="shared" si="24"/>
        <v>50</v>
      </c>
      <c r="N10" s="65">
        <f t="shared" si="25"/>
        <v>50</v>
      </c>
      <c r="O10" s="65">
        <f t="shared" si="26"/>
        <v>10</v>
      </c>
      <c r="P10" s="65">
        <f t="shared" si="27"/>
        <v>10</v>
      </c>
      <c r="Q10" s="65">
        <f t="shared" si="28"/>
        <v>10</v>
      </c>
      <c r="R10" s="65">
        <f t="shared" si="29"/>
        <v>50</v>
      </c>
      <c r="S10" s="65">
        <f t="shared" si="30"/>
        <v>50</v>
      </c>
      <c r="T10" s="66">
        <f t="shared" si="31"/>
        <v>50</v>
      </c>
      <c r="U10" s="3">
        <v>1000</v>
      </c>
      <c r="V10" s="88">
        <v>3210</v>
      </c>
    </row>
    <row r="11" spans="1:22" ht="15.75" customHeight="1" x14ac:dyDescent="0.15">
      <c r="A11" s="125">
        <v>100</v>
      </c>
      <c r="B11" s="124" t="s">
        <v>36</v>
      </c>
      <c r="C11" s="86">
        <v>150</v>
      </c>
      <c r="D11" s="65">
        <f t="shared" si="15"/>
        <v>556.80000000000007</v>
      </c>
      <c r="E11" s="65">
        <f t="shared" si="16"/>
        <v>139.20000000000002</v>
      </c>
      <c r="F11" s="65">
        <f t="shared" si="17"/>
        <v>1044</v>
      </c>
      <c r="G11" s="65">
        <f t="shared" si="18"/>
        <v>348</v>
      </c>
      <c r="H11" s="65">
        <f t="shared" si="19"/>
        <v>139.20000000000002</v>
      </c>
      <c r="I11" s="65">
        <f t="shared" si="20"/>
        <v>208.79999999999998</v>
      </c>
      <c r="J11" s="65">
        <f t="shared" si="21"/>
        <v>835.19999999999993</v>
      </c>
      <c r="K11" s="66">
        <f t="shared" si="22"/>
        <v>1392</v>
      </c>
      <c r="L11" s="65">
        <f t="shared" si="23"/>
        <v>348</v>
      </c>
      <c r="M11" s="65">
        <f t="shared" si="24"/>
        <v>348</v>
      </c>
      <c r="N11" s="65">
        <f t="shared" si="25"/>
        <v>348</v>
      </c>
      <c r="O11" s="65">
        <f t="shared" si="26"/>
        <v>69.600000000000009</v>
      </c>
      <c r="P11" s="65">
        <f t="shared" si="27"/>
        <v>69.600000000000009</v>
      </c>
      <c r="Q11" s="65">
        <f t="shared" si="28"/>
        <v>69.600000000000009</v>
      </c>
      <c r="R11" s="65">
        <f t="shared" si="29"/>
        <v>348</v>
      </c>
      <c r="S11" s="65">
        <f t="shared" si="30"/>
        <v>348</v>
      </c>
      <c r="T11" s="66">
        <f t="shared" si="31"/>
        <v>348</v>
      </c>
      <c r="U11" s="3">
        <v>6960</v>
      </c>
      <c r="V11" s="88">
        <v>3850</v>
      </c>
    </row>
    <row r="12" spans="1:22" ht="15.75" customHeight="1" x14ac:dyDescent="0.15">
      <c r="A12" s="125"/>
      <c r="B12" s="124"/>
      <c r="C12" s="86" t="s">
        <v>37</v>
      </c>
      <c r="D12" s="65">
        <f t="shared" si="15"/>
        <v>556.80000000000007</v>
      </c>
      <c r="E12" s="65">
        <f t="shared" si="16"/>
        <v>139.20000000000002</v>
      </c>
      <c r="F12" s="65">
        <f t="shared" si="17"/>
        <v>1044</v>
      </c>
      <c r="G12" s="65">
        <f t="shared" si="18"/>
        <v>348</v>
      </c>
      <c r="H12" s="65">
        <f t="shared" si="19"/>
        <v>139.20000000000002</v>
      </c>
      <c r="I12" s="65">
        <f t="shared" si="20"/>
        <v>208.79999999999998</v>
      </c>
      <c r="J12" s="65">
        <f t="shared" si="21"/>
        <v>835.19999999999993</v>
      </c>
      <c r="K12" s="66">
        <f t="shared" si="22"/>
        <v>1392</v>
      </c>
      <c r="L12" s="65">
        <f t="shared" si="23"/>
        <v>348</v>
      </c>
      <c r="M12" s="65">
        <f t="shared" si="24"/>
        <v>348</v>
      </c>
      <c r="N12" s="65">
        <f t="shared" si="25"/>
        <v>348</v>
      </c>
      <c r="O12" s="65">
        <f t="shared" si="26"/>
        <v>69.600000000000009</v>
      </c>
      <c r="P12" s="65">
        <f t="shared" si="27"/>
        <v>69.600000000000009</v>
      </c>
      <c r="Q12" s="65">
        <f t="shared" si="28"/>
        <v>69.600000000000009</v>
      </c>
      <c r="R12" s="65">
        <f t="shared" si="29"/>
        <v>348</v>
      </c>
      <c r="S12" s="65">
        <f t="shared" si="30"/>
        <v>348</v>
      </c>
      <c r="T12" s="66">
        <f t="shared" si="31"/>
        <v>348</v>
      </c>
      <c r="U12" s="3">
        <v>6960</v>
      </c>
      <c r="V12" s="88">
        <v>4250</v>
      </c>
    </row>
    <row r="13" spans="1:22" ht="15.75" customHeight="1" x14ac:dyDescent="0.15">
      <c r="A13" s="125">
        <v>150</v>
      </c>
      <c r="B13" s="124" t="s">
        <v>38</v>
      </c>
      <c r="C13" s="86">
        <v>150</v>
      </c>
      <c r="D13" s="65">
        <f t="shared" si="15"/>
        <v>826.4</v>
      </c>
      <c r="E13" s="65">
        <f t="shared" si="16"/>
        <v>206.6</v>
      </c>
      <c r="F13" s="65">
        <f t="shared" si="17"/>
        <v>1549.5</v>
      </c>
      <c r="G13" s="65">
        <f t="shared" si="18"/>
        <v>516.5</v>
      </c>
      <c r="H13" s="65">
        <f t="shared" si="19"/>
        <v>206.6</v>
      </c>
      <c r="I13" s="65">
        <f t="shared" si="20"/>
        <v>309.89999999999998</v>
      </c>
      <c r="J13" s="65">
        <f t="shared" si="21"/>
        <v>1239.5999999999999</v>
      </c>
      <c r="K13" s="66">
        <f t="shared" si="22"/>
        <v>2066</v>
      </c>
      <c r="L13" s="65">
        <f t="shared" si="23"/>
        <v>516.5</v>
      </c>
      <c r="M13" s="65">
        <f t="shared" si="24"/>
        <v>516.5</v>
      </c>
      <c r="N13" s="65">
        <f t="shared" si="25"/>
        <v>516.5</v>
      </c>
      <c r="O13" s="65">
        <f t="shared" si="26"/>
        <v>103.3</v>
      </c>
      <c r="P13" s="65">
        <f t="shared" si="27"/>
        <v>103.3</v>
      </c>
      <c r="Q13" s="65">
        <f t="shared" si="28"/>
        <v>103.3</v>
      </c>
      <c r="R13" s="65">
        <f t="shared" si="29"/>
        <v>516.5</v>
      </c>
      <c r="S13" s="65">
        <f t="shared" si="30"/>
        <v>516.5</v>
      </c>
      <c r="T13" s="66">
        <f t="shared" si="31"/>
        <v>516.5</v>
      </c>
      <c r="U13" s="3">
        <v>10330</v>
      </c>
      <c r="V13" s="88">
        <v>4480</v>
      </c>
    </row>
    <row r="14" spans="1:22" ht="15.75" customHeight="1" x14ac:dyDescent="0.15">
      <c r="A14" s="125"/>
      <c r="B14" s="124"/>
      <c r="C14" s="86" t="s">
        <v>37</v>
      </c>
      <c r="D14" s="65">
        <f t="shared" si="15"/>
        <v>826.4</v>
      </c>
      <c r="E14" s="65">
        <f t="shared" si="16"/>
        <v>206.6</v>
      </c>
      <c r="F14" s="65">
        <f t="shared" si="17"/>
        <v>1549.5</v>
      </c>
      <c r="G14" s="65">
        <f t="shared" si="18"/>
        <v>516.5</v>
      </c>
      <c r="H14" s="65">
        <f t="shared" si="19"/>
        <v>206.6</v>
      </c>
      <c r="I14" s="65">
        <f t="shared" si="20"/>
        <v>309.89999999999998</v>
      </c>
      <c r="J14" s="65">
        <f t="shared" si="21"/>
        <v>1239.5999999999999</v>
      </c>
      <c r="K14" s="66">
        <f t="shared" si="22"/>
        <v>2066</v>
      </c>
      <c r="L14" s="65">
        <f t="shared" si="23"/>
        <v>516.5</v>
      </c>
      <c r="M14" s="65">
        <f t="shared" si="24"/>
        <v>516.5</v>
      </c>
      <c r="N14" s="65">
        <f t="shared" si="25"/>
        <v>516.5</v>
      </c>
      <c r="O14" s="65">
        <f t="shared" si="26"/>
        <v>103.3</v>
      </c>
      <c r="P14" s="65">
        <f t="shared" si="27"/>
        <v>103.3</v>
      </c>
      <c r="Q14" s="65">
        <f t="shared" si="28"/>
        <v>103.3</v>
      </c>
      <c r="R14" s="65">
        <f t="shared" si="29"/>
        <v>516.5</v>
      </c>
      <c r="S14" s="65">
        <f t="shared" si="30"/>
        <v>516.5</v>
      </c>
      <c r="T14" s="66">
        <f t="shared" si="31"/>
        <v>516.5</v>
      </c>
      <c r="U14" s="3">
        <v>10330</v>
      </c>
      <c r="V14" s="88">
        <v>5040</v>
      </c>
    </row>
    <row r="15" spans="1:22" ht="15.75" customHeight="1" x14ac:dyDescent="0.15">
      <c r="A15" s="125">
        <v>200</v>
      </c>
      <c r="B15" s="124" t="s">
        <v>39</v>
      </c>
      <c r="C15" s="86">
        <v>150</v>
      </c>
      <c r="D15" s="65">
        <f t="shared" si="15"/>
        <v>860</v>
      </c>
      <c r="E15" s="65">
        <f t="shared" si="16"/>
        <v>215</v>
      </c>
      <c r="F15" s="65">
        <f t="shared" si="17"/>
        <v>1612.5</v>
      </c>
      <c r="G15" s="65">
        <f t="shared" si="18"/>
        <v>537.5</v>
      </c>
      <c r="H15" s="65">
        <f t="shared" si="19"/>
        <v>215</v>
      </c>
      <c r="I15" s="65">
        <f t="shared" si="20"/>
        <v>322.5</v>
      </c>
      <c r="J15" s="65">
        <f t="shared" si="21"/>
        <v>1290</v>
      </c>
      <c r="K15" s="66">
        <f t="shared" si="22"/>
        <v>2150</v>
      </c>
      <c r="L15" s="65">
        <f t="shared" si="23"/>
        <v>537.5</v>
      </c>
      <c r="M15" s="65">
        <f t="shared" si="24"/>
        <v>537.5</v>
      </c>
      <c r="N15" s="65">
        <f t="shared" si="25"/>
        <v>537.5</v>
      </c>
      <c r="O15" s="65">
        <f t="shared" si="26"/>
        <v>107.5</v>
      </c>
      <c r="P15" s="65">
        <f t="shared" si="27"/>
        <v>107.5</v>
      </c>
      <c r="Q15" s="65">
        <f t="shared" si="28"/>
        <v>107.5</v>
      </c>
      <c r="R15" s="65">
        <f t="shared" si="29"/>
        <v>537.5</v>
      </c>
      <c r="S15" s="65">
        <f t="shared" si="30"/>
        <v>537.5</v>
      </c>
      <c r="T15" s="66">
        <f t="shared" si="31"/>
        <v>537.5</v>
      </c>
      <c r="U15" s="3">
        <v>10750</v>
      </c>
      <c r="V15" s="88">
        <v>5540</v>
      </c>
    </row>
    <row r="16" spans="1:22" ht="15.75" customHeight="1" x14ac:dyDescent="0.15">
      <c r="A16" s="125"/>
      <c r="B16" s="124"/>
      <c r="C16" s="86" t="s">
        <v>37</v>
      </c>
      <c r="D16" s="65">
        <f t="shared" si="15"/>
        <v>860</v>
      </c>
      <c r="E16" s="65">
        <f t="shared" si="16"/>
        <v>215</v>
      </c>
      <c r="F16" s="65">
        <f t="shared" si="17"/>
        <v>1612.5</v>
      </c>
      <c r="G16" s="65">
        <f t="shared" si="18"/>
        <v>537.5</v>
      </c>
      <c r="H16" s="65">
        <f t="shared" si="19"/>
        <v>215</v>
      </c>
      <c r="I16" s="65">
        <f t="shared" si="20"/>
        <v>322.5</v>
      </c>
      <c r="J16" s="65">
        <f t="shared" si="21"/>
        <v>1290</v>
      </c>
      <c r="K16" s="66">
        <f t="shared" si="22"/>
        <v>2150</v>
      </c>
      <c r="L16" s="65">
        <f t="shared" si="23"/>
        <v>537.5</v>
      </c>
      <c r="M16" s="65">
        <f t="shared" si="24"/>
        <v>537.5</v>
      </c>
      <c r="N16" s="65">
        <f t="shared" si="25"/>
        <v>537.5</v>
      </c>
      <c r="O16" s="65">
        <f t="shared" si="26"/>
        <v>107.5</v>
      </c>
      <c r="P16" s="65">
        <f t="shared" si="27"/>
        <v>107.5</v>
      </c>
      <c r="Q16" s="65">
        <f t="shared" si="28"/>
        <v>107.5</v>
      </c>
      <c r="R16" s="65">
        <f t="shared" si="29"/>
        <v>537.5</v>
      </c>
      <c r="S16" s="65">
        <f t="shared" si="30"/>
        <v>537.5</v>
      </c>
      <c r="T16" s="66">
        <f t="shared" si="31"/>
        <v>537.5</v>
      </c>
      <c r="U16" s="3">
        <v>10750</v>
      </c>
      <c r="V16" s="88">
        <v>6120</v>
      </c>
    </row>
    <row r="17" spans="1:22" ht="15.75" customHeight="1" x14ac:dyDescent="0.15">
      <c r="A17" s="125">
        <v>250</v>
      </c>
      <c r="B17" s="124" t="s">
        <v>40</v>
      </c>
      <c r="C17" s="86">
        <v>150</v>
      </c>
      <c r="D17" s="65">
        <f t="shared" si="15"/>
        <v>928.80000000000007</v>
      </c>
      <c r="E17" s="65">
        <f t="shared" si="16"/>
        <v>232.20000000000002</v>
      </c>
      <c r="F17" s="65">
        <f t="shared" si="17"/>
        <v>1741.5</v>
      </c>
      <c r="G17" s="65">
        <f t="shared" si="18"/>
        <v>580.5</v>
      </c>
      <c r="H17" s="65">
        <f t="shared" si="19"/>
        <v>232.20000000000002</v>
      </c>
      <c r="I17" s="65">
        <f t="shared" si="20"/>
        <v>348.3</v>
      </c>
      <c r="J17" s="65">
        <f t="shared" si="21"/>
        <v>1393.2</v>
      </c>
      <c r="K17" s="66">
        <f t="shared" si="22"/>
        <v>2322</v>
      </c>
      <c r="L17" s="65">
        <f t="shared" si="23"/>
        <v>580.5</v>
      </c>
      <c r="M17" s="65">
        <f t="shared" si="24"/>
        <v>580.5</v>
      </c>
      <c r="N17" s="65">
        <f t="shared" si="25"/>
        <v>580.5</v>
      </c>
      <c r="O17" s="65">
        <f t="shared" si="26"/>
        <v>116.10000000000001</v>
      </c>
      <c r="P17" s="65">
        <f t="shared" si="27"/>
        <v>116.10000000000001</v>
      </c>
      <c r="Q17" s="65">
        <f t="shared" si="28"/>
        <v>116.10000000000001</v>
      </c>
      <c r="R17" s="65">
        <f t="shared" si="29"/>
        <v>580.5</v>
      </c>
      <c r="S17" s="65">
        <f t="shared" si="30"/>
        <v>580.5</v>
      </c>
      <c r="T17" s="66">
        <f t="shared" si="31"/>
        <v>580.5</v>
      </c>
      <c r="U17" s="3">
        <v>11610</v>
      </c>
      <c r="V17" s="88">
        <v>6970</v>
      </c>
    </row>
    <row r="18" spans="1:22" ht="15.75" customHeight="1" x14ac:dyDescent="0.15">
      <c r="A18" s="125"/>
      <c r="B18" s="124"/>
      <c r="C18" s="86" t="s">
        <v>37</v>
      </c>
      <c r="D18" s="65">
        <f t="shared" si="15"/>
        <v>928.80000000000007</v>
      </c>
      <c r="E18" s="65">
        <f t="shared" si="16"/>
        <v>232.20000000000002</v>
      </c>
      <c r="F18" s="65">
        <f t="shared" si="17"/>
        <v>1741.5</v>
      </c>
      <c r="G18" s="65">
        <f t="shared" si="18"/>
        <v>580.5</v>
      </c>
      <c r="H18" s="65">
        <f t="shared" si="19"/>
        <v>232.20000000000002</v>
      </c>
      <c r="I18" s="65">
        <f t="shared" si="20"/>
        <v>348.3</v>
      </c>
      <c r="J18" s="65">
        <f t="shared" si="21"/>
        <v>1393.2</v>
      </c>
      <c r="K18" s="66">
        <f t="shared" si="22"/>
        <v>2322</v>
      </c>
      <c r="L18" s="65">
        <f t="shared" si="23"/>
        <v>580.5</v>
      </c>
      <c r="M18" s="65">
        <f t="shared" si="24"/>
        <v>580.5</v>
      </c>
      <c r="N18" s="65">
        <f t="shared" si="25"/>
        <v>580.5</v>
      </c>
      <c r="O18" s="65">
        <f t="shared" si="26"/>
        <v>116.10000000000001</v>
      </c>
      <c r="P18" s="65">
        <f t="shared" si="27"/>
        <v>116.10000000000001</v>
      </c>
      <c r="Q18" s="65">
        <f t="shared" si="28"/>
        <v>116.10000000000001</v>
      </c>
      <c r="R18" s="65">
        <f t="shared" si="29"/>
        <v>580.5</v>
      </c>
      <c r="S18" s="65">
        <f t="shared" si="30"/>
        <v>580.5</v>
      </c>
      <c r="T18" s="66">
        <f t="shared" si="31"/>
        <v>580.5</v>
      </c>
      <c r="U18" s="3">
        <v>11610</v>
      </c>
      <c r="V18" s="88">
        <v>7960</v>
      </c>
    </row>
    <row r="19" spans="1:22" ht="15.75" customHeight="1" x14ac:dyDescent="0.15">
      <c r="A19" s="125">
        <v>300</v>
      </c>
      <c r="B19" s="124" t="s">
        <v>41</v>
      </c>
      <c r="C19" s="86">
        <v>150</v>
      </c>
      <c r="D19" s="65">
        <f t="shared" si="15"/>
        <v>967.2</v>
      </c>
      <c r="E19" s="65">
        <f t="shared" si="16"/>
        <v>241.8</v>
      </c>
      <c r="F19" s="65">
        <f t="shared" si="17"/>
        <v>1813.5</v>
      </c>
      <c r="G19" s="65">
        <f t="shared" si="18"/>
        <v>604.5</v>
      </c>
      <c r="H19" s="65">
        <f t="shared" si="19"/>
        <v>241.8</v>
      </c>
      <c r="I19" s="65">
        <f t="shared" si="20"/>
        <v>362.7</v>
      </c>
      <c r="J19" s="65">
        <f t="shared" si="21"/>
        <v>1450.8</v>
      </c>
      <c r="K19" s="66">
        <f t="shared" si="22"/>
        <v>2418</v>
      </c>
      <c r="L19" s="65">
        <f t="shared" si="23"/>
        <v>604.5</v>
      </c>
      <c r="M19" s="65">
        <f t="shared" si="24"/>
        <v>604.5</v>
      </c>
      <c r="N19" s="65">
        <f t="shared" si="25"/>
        <v>604.5</v>
      </c>
      <c r="O19" s="65">
        <f t="shared" si="26"/>
        <v>120.9</v>
      </c>
      <c r="P19" s="65">
        <f t="shared" si="27"/>
        <v>120.9</v>
      </c>
      <c r="Q19" s="65">
        <f t="shared" si="28"/>
        <v>120.9</v>
      </c>
      <c r="R19" s="65">
        <f t="shared" si="29"/>
        <v>604.5</v>
      </c>
      <c r="S19" s="65">
        <f t="shared" si="30"/>
        <v>604.5</v>
      </c>
      <c r="T19" s="66">
        <f t="shared" si="31"/>
        <v>604.5</v>
      </c>
      <c r="U19" s="3">
        <v>12090</v>
      </c>
      <c r="V19" s="88">
        <v>7910</v>
      </c>
    </row>
    <row r="20" spans="1:22" ht="15.75" customHeight="1" x14ac:dyDescent="0.15">
      <c r="A20" s="125"/>
      <c r="B20" s="124"/>
      <c r="C20" s="86" t="s">
        <v>37</v>
      </c>
      <c r="D20" s="65">
        <f t="shared" si="15"/>
        <v>967.2</v>
      </c>
      <c r="E20" s="65">
        <f t="shared" si="16"/>
        <v>241.8</v>
      </c>
      <c r="F20" s="65">
        <f t="shared" si="17"/>
        <v>1813.5</v>
      </c>
      <c r="G20" s="65">
        <f t="shared" si="18"/>
        <v>604.5</v>
      </c>
      <c r="H20" s="65">
        <f t="shared" si="19"/>
        <v>241.8</v>
      </c>
      <c r="I20" s="65">
        <f t="shared" si="20"/>
        <v>362.7</v>
      </c>
      <c r="J20" s="65">
        <f t="shared" si="21"/>
        <v>1450.8</v>
      </c>
      <c r="K20" s="66">
        <f t="shared" si="22"/>
        <v>2418</v>
      </c>
      <c r="L20" s="65">
        <f t="shared" si="23"/>
        <v>604.5</v>
      </c>
      <c r="M20" s="65">
        <f t="shared" si="24"/>
        <v>604.5</v>
      </c>
      <c r="N20" s="65">
        <f t="shared" si="25"/>
        <v>604.5</v>
      </c>
      <c r="O20" s="65">
        <f t="shared" si="26"/>
        <v>120.9</v>
      </c>
      <c r="P20" s="65">
        <f t="shared" si="27"/>
        <v>120.9</v>
      </c>
      <c r="Q20" s="65">
        <f t="shared" si="28"/>
        <v>120.9</v>
      </c>
      <c r="R20" s="65">
        <f t="shared" si="29"/>
        <v>604.5</v>
      </c>
      <c r="S20" s="65">
        <f t="shared" si="30"/>
        <v>604.5</v>
      </c>
      <c r="T20" s="66">
        <f t="shared" si="31"/>
        <v>604.5</v>
      </c>
      <c r="U20" s="3">
        <v>12090</v>
      </c>
      <c r="V20" s="88">
        <v>10050</v>
      </c>
    </row>
    <row r="21" spans="1:22" ht="15.75" customHeight="1" x14ac:dyDescent="0.15">
      <c r="A21" s="125">
        <v>350</v>
      </c>
      <c r="B21" s="124" t="s">
        <v>42</v>
      </c>
      <c r="C21" s="86">
        <v>150</v>
      </c>
      <c r="D21" s="65">
        <f t="shared" si="15"/>
        <v>974.4</v>
      </c>
      <c r="E21" s="65">
        <f t="shared" si="16"/>
        <v>243.6</v>
      </c>
      <c r="F21" s="65">
        <f t="shared" si="17"/>
        <v>1827</v>
      </c>
      <c r="G21" s="65">
        <f t="shared" si="18"/>
        <v>609</v>
      </c>
      <c r="H21" s="65">
        <f t="shared" si="19"/>
        <v>243.6</v>
      </c>
      <c r="I21" s="65">
        <f t="shared" si="20"/>
        <v>365.4</v>
      </c>
      <c r="J21" s="65">
        <f t="shared" si="21"/>
        <v>1461.6</v>
      </c>
      <c r="K21" s="66">
        <f t="shared" si="22"/>
        <v>2436</v>
      </c>
      <c r="L21" s="65">
        <f t="shared" si="23"/>
        <v>609</v>
      </c>
      <c r="M21" s="65">
        <f t="shared" si="24"/>
        <v>609</v>
      </c>
      <c r="N21" s="65">
        <f t="shared" si="25"/>
        <v>609</v>
      </c>
      <c r="O21" s="65">
        <f t="shared" si="26"/>
        <v>121.8</v>
      </c>
      <c r="P21" s="65">
        <f t="shared" si="27"/>
        <v>121.8</v>
      </c>
      <c r="Q21" s="65">
        <f t="shared" si="28"/>
        <v>121.8</v>
      </c>
      <c r="R21" s="65">
        <f t="shared" si="29"/>
        <v>609</v>
      </c>
      <c r="S21" s="65">
        <f t="shared" si="30"/>
        <v>609</v>
      </c>
      <c r="T21" s="66">
        <f t="shared" si="31"/>
        <v>609</v>
      </c>
      <c r="U21" s="3">
        <v>12180</v>
      </c>
      <c r="V21" s="88">
        <v>10280</v>
      </c>
    </row>
    <row r="22" spans="1:22" ht="15.75" customHeight="1" x14ac:dyDescent="0.15">
      <c r="A22" s="125"/>
      <c r="B22" s="124"/>
      <c r="C22" s="86" t="s">
        <v>37</v>
      </c>
      <c r="D22" s="65">
        <f t="shared" si="15"/>
        <v>974.4</v>
      </c>
      <c r="E22" s="65">
        <f t="shared" si="16"/>
        <v>243.6</v>
      </c>
      <c r="F22" s="65">
        <f t="shared" si="17"/>
        <v>1827</v>
      </c>
      <c r="G22" s="65">
        <f t="shared" si="18"/>
        <v>609</v>
      </c>
      <c r="H22" s="65">
        <f t="shared" si="19"/>
        <v>243.6</v>
      </c>
      <c r="I22" s="65">
        <f t="shared" si="20"/>
        <v>365.4</v>
      </c>
      <c r="J22" s="65">
        <f t="shared" si="21"/>
        <v>1461.6</v>
      </c>
      <c r="K22" s="66">
        <f t="shared" si="22"/>
        <v>2436</v>
      </c>
      <c r="L22" s="65">
        <f t="shared" si="23"/>
        <v>609</v>
      </c>
      <c r="M22" s="65">
        <f t="shared" si="24"/>
        <v>609</v>
      </c>
      <c r="N22" s="65">
        <f t="shared" si="25"/>
        <v>609</v>
      </c>
      <c r="O22" s="65">
        <f t="shared" si="26"/>
        <v>121.8</v>
      </c>
      <c r="P22" s="65">
        <f t="shared" si="27"/>
        <v>121.8</v>
      </c>
      <c r="Q22" s="65">
        <f t="shared" si="28"/>
        <v>121.8</v>
      </c>
      <c r="R22" s="65">
        <f t="shared" si="29"/>
        <v>609</v>
      </c>
      <c r="S22" s="65">
        <f t="shared" si="30"/>
        <v>609</v>
      </c>
      <c r="T22" s="66">
        <f t="shared" si="31"/>
        <v>609</v>
      </c>
      <c r="U22" s="3">
        <v>12180</v>
      </c>
      <c r="V22" s="88">
        <v>11670</v>
      </c>
    </row>
    <row r="23" spans="1:22" ht="15.75" customHeight="1" x14ac:dyDescent="0.15">
      <c r="A23" s="125">
        <v>400</v>
      </c>
      <c r="B23" s="124" t="s">
        <v>43</v>
      </c>
      <c r="C23" s="86">
        <v>150</v>
      </c>
      <c r="D23" s="65">
        <f t="shared" si="15"/>
        <v>1084.8</v>
      </c>
      <c r="E23" s="65">
        <f t="shared" si="16"/>
        <v>271.2</v>
      </c>
      <c r="F23" s="65">
        <f t="shared" si="17"/>
        <v>2034</v>
      </c>
      <c r="G23" s="65">
        <f t="shared" si="18"/>
        <v>678</v>
      </c>
      <c r="H23" s="65">
        <f t="shared" si="19"/>
        <v>271.2</v>
      </c>
      <c r="I23" s="65">
        <f t="shared" si="20"/>
        <v>406.8</v>
      </c>
      <c r="J23" s="65">
        <f t="shared" si="21"/>
        <v>1627.2</v>
      </c>
      <c r="K23" s="66">
        <f t="shared" si="22"/>
        <v>2712</v>
      </c>
      <c r="L23" s="65">
        <f t="shared" si="23"/>
        <v>678</v>
      </c>
      <c r="M23" s="65">
        <f t="shared" si="24"/>
        <v>678</v>
      </c>
      <c r="N23" s="65">
        <f t="shared" si="25"/>
        <v>678</v>
      </c>
      <c r="O23" s="65">
        <f t="shared" si="26"/>
        <v>135.6</v>
      </c>
      <c r="P23" s="65">
        <f t="shared" si="27"/>
        <v>135.6</v>
      </c>
      <c r="Q23" s="65">
        <f t="shared" si="28"/>
        <v>135.6</v>
      </c>
      <c r="R23" s="65">
        <f t="shared" si="29"/>
        <v>678</v>
      </c>
      <c r="S23" s="65">
        <f t="shared" si="30"/>
        <v>678</v>
      </c>
      <c r="T23" s="66">
        <f t="shared" si="31"/>
        <v>678</v>
      </c>
      <c r="U23" s="3">
        <v>13560</v>
      </c>
      <c r="V23" s="88">
        <v>11400</v>
      </c>
    </row>
    <row r="24" spans="1:22" ht="15.75" customHeight="1" x14ac:dyDescent="0.15">
      <c r="A24" s="125"/>
      <c r="B24" s="124"/>
      <c r="C24" s="86" t="s">
        <v>37</v>
      </c>
      <c r="D24" s="65">
        <f t="shared" si="15"/>
        <v>1084.8</v>
      </c>
      <c r="E24" s="65">
        <f t="shared" si="16"/>
        <v>271.2</v>
      </c>
      <c r="F24" s="65">
        <f t="shared" si="17"/>
        <v>2034</v>
      </c>
      <c r="G24" s="65">
        <f t="shared" si="18"/>
        <v>678</v>
      </c>
      <c r="H24" s="65">
        <f t="shared" si="19"/>
        <v>271.2</v>
      </c>
      <c r="I24" s="65">
        <f t="shared" si="20"/>
        <v>406.8</v>
      </c>
      <c r="J24" s="65">
        <f t="shared" si="21"/>
        <v>1627.2</v>
      </c>
      <c r="K24" s="66">
        <f t="shared" si="22"/>
        <v>2712</v>
      </c>
      <c r="L24" s="65">
        <f t="shared" si="23"/>
        <v>678</v>
      </c>
      <c r="M24" s="65">
        <f t="shared" si="24"/>
        <v>678</v>
      </c>
      <c r="N24" s="65">
        <f t="shared" si="25"/>
        <v>678</v>
      </c>
      <c r="O24" s="65">
        <f t="shared" si="26"/>
        <v>135.6</v>
      </c>
      <c r="P24" s="65">
        <f t="shared" si="27"/>
        <v>135.6</v>
      </c>
      <c r="Q24" s="65">
        <f t="shared" si="28"/>
        <v>135.6</v>
      </c>
      <c r="R24" s="65">
        <f t="shared" si="29"/>
        <v>678</v>
      </c>
      <c r="S24" s="65">
        <f t="shared" si="30"/>
        <v>678</v>
      </c>
      <c r="T24" s="66">
        <f t="shared" si="31"/>
        <v>678</v>
      </c>
      <c r="U24" s="3">
        <v>13560</v>
      </c>
      <c r="V24" s="88">
        <v>12840</v>
      </c>
    </row>
    <row r="25" spans="1:22" ht="15.75" customHeight="1" x14ac:dyDescent="0.15">
      <c r="A25" s="125">
        <v>450</v>
      </c>
      <c r="B25" s="124" t="s">
        <v>44</v>
      </c>
      <c r="C25" s="86">
        <v>150</v>
      </c>
      <c r="D25" s="65">
        <f t="shared" si="15"/>
        <v>1092.8</v>
      </c>
      <c r="E25" s="65">
        <f t="shared" si="16"/>
        <v>273.2</v>
      </c>
      <c r="F25" s="65">
        <f t="shared" si="17"/>
        <v>2049</v>
      </c>
      <c r="G25" s="65">
        <f t="shared" si="18"/>
        <v>683</v>
      </c>
      <c r="H25" s="65">
        <f t="shared" si="19"/>
        <v>273.2</v>
      </c>
      <c r="I25" s="65">
        <f t="shared" si="20"/>
        <v>409.8</v>
      </c>
      <c r="J25" s="65">
        <f t="shared" si="21"/>
        <v>1639.2</v>
      </c>
      <c r="K25" s="66">
        <f t="shared" si="22"/>
        <v>2732</v>
      </c>
      <c r="L25" s="65">
        <f t="shared" si="23"/>
        <v>683</v>
      </c>
      <c r="M25" s="65">
        <f t="shared" si="24"/>
        <v>683</v>
      </c>
      <c r="N25" s="65">
        <f t="shared" si="25"/>
        <v>683</v>
      </c>
      <c r="O25" s="65">
        <f t="shared" si="26"/>
        <v>136.6</v>
      </c>
      <c r="P25" s="65">
        <f t="shared" si="27"/>
        <v>136.6</v>
      </c>
      <c r="Q25" s="65">
        <f t="shared" si="28"/>
        <v>136.6</v>
      </c>
      <c r="R25" s="65">
        <f t="shared" si="29"/>
        <v>683</v>
      </c>
      <c r="S25" s="65">
        <f t="shared" si="30"/>
        <v>683</v>
      </c>
      <c r="T25" s="66">
        <f t="shared" si="31"/>
        <v>683</v>
      </c>
      <c r="U25" s="3">
        <v>13660</v>
      </c>
      <c r="V25" s="88">
        <v>12090</v>
      </c>
    </row>
    <row r="26" spans="1:22" ht="15.75" customHeight="1" x14ac:dyDescent="0.15">
      <c r="A26" s="125"/>
      <c r="B26" s="124"/>
      <c r="C26" s="86" t="s">
        <v>37</v>
      </c>
      <c r="D26" s="65">
        <f t="shared" si="15"/>
        <v>1092.8</v>
      </c>
      <c r="E26" s="65">
        <f t="shared" si="16"/>
        <v>273.2</v>
      </c>
      <c r="F26" s="65">
        <f t="shared" si="17"/>
        <v>2049</v>
      </c>
      <c r="G26" s="65">
        <f t="shared" si="18"/>
        <v>683</v>
      </c>
      <c r="H26" s="65">
        <f t="shared" si="19"/>
        <v>273.2</v>
      </c>
      <c r="I26" s="65">
        <f t="shared" si="20"/>
        <v>409.8</v>
      </c>
      <c r="J26" s="65">
        <f t="shared" si="21"/>
        <v>1639.2</v>
      </c>
      <c r="K26" s="66">
        <f t="shared" si="22"/>
        <v>2732</v>
      </c>
      <c r="L26" s="65">
        <f t="shared" si="23"/>
        <v>683</v>
      </c>
      <c r="M26" s="65">
        <f t="shared" si="24"/>
        <v>683</v>
      </c>
      <c r="N26" s="65">
        <f t="shared" si="25"/>
        <v>683</v>
      </c>
      <c r="O26" s="65">
        <f t="shared" si="26"/>
        <v>136.6</v>
      </c>
      <c r="P26" s="65">
        <f t="shared" si="27"/>
        <v>136.6</v>
      </c>
      <c r="Q26" s="65">
        <f t="shared" si="28"/>
        <v>136.6</v>
      </c>
      <c r="R26" s="65">
        <f t="shared" si="29"/>
        <v>683</v>
      </c>
      <c r="S26" s="65">
        <f t="shared" si="30"/>
        <v>683</v>
      </c>
      <c r="T26" s="66">
        <f t="shared" si="31"/>
        <v>683</v>
      </c>
      <c r="U26" s="3">
        <v>13660</v>
      </c>
      <c r="V26" s="88">
        <v>13530</v>
      </c>
    </row>
    <row r="27" spans="1:22" ht="15.75" customHeight="1" x14ac:dyDescent="0.15">
      <c r="A27" s="5">
        <v>500</v>
      </c>
      <c r="B27" s="60" t="s">
        <v>45</v>
      </c>
      <c r="C27" s="86" t="s">
        <v>62</v>
      </c>
      <c r="D27" s="65">
        <f t="shared" si="15"/>
        <v>1126.4000000000001</v>
      </c>
      <c r="E27" s="65">
        <f t="shared" si="16"/>
        <v>281.60000000000002</v>
      </c>
      <c r="F27" s="65">
        <f t="shared" si="17"/>
        <v>2112</v>
      </c>
      <c r="G27" s="65">
        <f t="shared" si="18"/>
        <v>704</v>
      </c>
      <c r="H27" s="65">
        <f t="shared" si="19"/>
        <v>281.60000000000002</v>
      </c>
      <c r="I27" s="65">
        <f t="shared" si="20"/>
        <v>422.4</v>
      </c>
      <c r="J27" s="65">
        <f t="shared" si="21"/>
        <v>1689.6</v>
      </c>
      <c r="K27" s="66">
        <f t="shared" si="22"/>
        <v>2816</v>
      </c>
      <c r="L27" s="65">
        <f t="shared" si="23"/>
        <v>704</v>
      </c>
      <c r="M27" s="65">
        <f t="shared" si="24"/>
        <v>704</v>
      </c>
      <c r="N27" s="65">
        <f t="shared" si="25"/>
        <v>704</v>
      </c>
      <c r="O27" s="65">
        <f t="shared" si="26"/>
        <v>140.80000000000001</v>
      </c>
      <c r="P27" s="65">
        <f t="shared" si="27"/>
        <v>140.80000000000001</v>
      </c>
      <c r="Q27" s="65">
        <f t="shared" si="28"/>
        <v>140.80000000000001</v>
      </c>
      <c r="R27" s="65">
        <f t="shared" si="29"/>
        <v>704</v>
      </c>
      <c r="S27" s="65">
        <f t="shared" si="30"/>
        <v>704</v>
      </c>
      <c r="T27" s="66">
        <f t="shared" si="31"/>
        <v>704</v>
      </c>
      <c r="U27" s="3">
        <v>14080</v>
      </c>
      <c r="V27" s="88">
        <v>14490</v>
      </c>
    </row>
    <row r="28" spans="1:22" ht="15.75" customHeight="1" x14ac:dyDescent="0.15">
      <c r="A28" s="5">
        <v>550</v>
      </c>
      <c r="B28" s="60" t="s">
        <v>46</v>
      </c>
      <c r="C28" s="86" t="s">
        <v>62</v>
      </c>
      <c r="D28" s="65">
        <f t="shared" si="15"/>
        <v>1245.6000000000001</v>
      </c>
      <c r="E28" s="65">
        <f t="shared" si="16"/>
        <v>311.40000000000003</v>
      </c>
      <c r="F28" s="65">
        <f t="shared" si="17"/>
        <v>2335.5</v>
      </c>
      <c r="G28" s="65">
        <f t="shared" si="18"/>
        <v>778.5</v>
      </c>
      <c r="H28" s="65">
        <f t="shared" si="19"/>
        <v>311.40000000000003</v>
      </c>
      <c r="I28" s="65">
        <f t="shared" si="20"/>
        <v>467.09999999999997</v>
      </c>
      <c r="J28" s="65">
        <f t="shared" si="21"/>
        <v>1868.3999999999999</v>
      </c>
      <c r="K28" s="66">
        <f t="shared" si="22"/>
        <v>3114</v>
      </c>
      <c r="L28" s="65">
        <f t="shared" si="23"/>
        <v>778.5</v>
      </c>
      <c r="M28" s="65">
        <f t="shared" si="24"/>
        <v>778.5</v>
      </c>
      <c r="N28" s="65">
        <f t="shared" si="25"/>
        <v>778.5</v>
      </c>
      <c r="O28" s="65">
        <f t="shared" si="26"/>
        <v>155.70000000000002</v>
      </c>
      <c r="P28" s="65">
        <f t="shared" si="27"/>
        <v>155.70000000000002</v>
      </c>
      <c r="Q28" s="65">
        <f t="shared" si="28"/>
        <v>155.70000000000002</v>
      </c>
      <c r="R28" s="65">
        <f t="shared" si="29"/>
        <v>778.5</v>
      </c>
      <c r="S28" s="65">
        <f t="shared" si="30"/>
        <v>778.5</v>
      </c>
      <c r="T28" s="66">
        <f t="shared" si="31"/>
        <v>778.5</v>
      </c>
      <c r="U28" s="3">
        <v>15570</v>
      </c>
      <c r="V28" s="88">
        <v>15150</v>
      </c>
    </row>
    <row r="29" spans="1:22" ht="15.75" customHeight="1" x14ac:dyDescent="0.15">
      <c r="A29" s="5">
        <v>600</v>
      </c>
      <c r="B29" s="60" t="s">
        <v>63</v>
      </c>
      <c r="C29" s="86" t="s">
        <v>62</v>
      </c>
      <c r="D29" s="65">
        <f t="shared" si="15"/>
        <v>1344.8</v>
      </c>
      <c r="E29" s="65">
        <f t="shared" si="16"/>
        <v>336.2</v>
      </c>
      <c r="F29" s="65">
        <f t="shared" si="17"/>
        <v>2521.5</v>
      </c>
      <c r="G29" s="65">
        <f t="shared" si="18"/>
        <v>840.5</v>
      </c>
      <c r="H29" s="65">
        <f t="shared" si="19"/>
        <v>336.2</v>
      </c>
      <c r="I29" s="65">
        <f t="shared" si="20"/>
        <v>504.29999999999995</v>
      </c>
      <c r="J29" s="65">
        <f t="shared" si="21"/>
        <v>2017.1999999999998</v>
      </c>
      <c r="K29" s="66">
        <f t="shared" si="22"/>
        <v>3362</v>
      </c>
      <c r="L29" s="65">
        <f t="shared" si="23"/>
        <v>840.5</v>
      </c>
      <c r="M29" s="65">
        <f t="shared" si="24"/>
        <v>840.5</v>
      </c>
      <c r="N29" s="65">
        <f t="shared" si="25"/>
        <v>840.5</v>
      </c>
      <c r="O29" s="65">
        <f t="shared" si="26"/>
        <v>168.1</v>
      </c>
      <c r="P29" s="65">
        <f t="shared" si="27"/>
        <v>168.1</v>
      </c>
      <c r="Q29" s="65">
        <f t="shared" si="28"/>
        <v>168.1</v>
      </c>
      <c r="R29" s="65">
        <f t="shared" si="29"/>
        <v>840.5</v>
      </c>
      <c r="S29" s="65">
        <f t="shared" si="30"/>
        <v>840.5</v>
      </c>
      <c r="T29" s="66">
        <f t="shared" si="31"/>
        <v>840.5</v>
      </c>
      <c r="U29" s="3">
        <v>16810</v>
      </c>
      <c r="V29" s="88">
        <v>17310</v>
      </c>
    </row>
    <row r="30" spans="1:22" ht="15.75" customHeight="1" x14ac:dyDescent="0.15">
      <c r="A30" s="5">
        <v>650</v>
      </c>
      <c r="B30" s="60" t="s">
        <v>64</v>
      </c>
      <c r="C30" s="86" t="s">
        <v>62</v>
      </c>
      <c r="D30" s="65">
        <f t="shared" si="15"/>
        <v>1397.6000000000001</v>
      </c>
      <c r="E30" s="65">
        <f t="shared" si="16"/>
        <v>349.40000000000003</v>
      </c>
      <c r="F30" s="65">
        <f t="shared" si="17"/>
        <v>2620.5</v>
      </c>
      <c r="G30" s="65">
        <f t="shared" si="18"/>
        <v>873.5</v>
      </c>
      <c r="H30" s="65">
        <f t="shared" si="19"/>
        <v>349.40000000000003</v>
      </c>
      <c r="I30" s="65">
        <f t="shared" si="20"/>
        <v>524.1</v>
      </c>
      <c r="J30" s="65">
        <f t="shared" si="21"/>
        <v>2096.4</v>
      </c>
      <c r="K30" s="66">
        <f t="shared" si="22"/>
        <v>3494</v>
      </c>
      <c r="L30" s="65">
        <f t="shared" si="23"/>
        <v>873.5</v>
      </c>
      <c r="M30" s="65">
        <f t="shared" si="24"/>
        <v>873.5</v>
      </c>
      <c r="N30" s="65">
        <f t="shared" si="25"/>
        <v>873.5</v>
      </c>
      <c r="O30" s="65">
        <f t="shared" si="26"/>
        <v>174.70000000000002</v>
      </c>
      <c r="P30" s="65">
        <f t="shared" si="27"/>
        <v>174.70000000000002</v>
      </c>
      <c r="Q30" s="65">
        <f t="shared" si="28"/>
        <v>174.70000000000002</v>
      </c>
      <c r="R30" s="65">
        <f t="shared" si="29"/>
        <v>873.5</v>
      </c>
      <c r="S30" s="65">
        <f t="shared" si="30"/>
        <v>873.5</v>
      </c>
      <c r="T30" s="66">
        <f t="shared" si="31"/>
        <v>873.5</v>
      </c>
      <c r="U30" s="3">
        <v>17470</v>
      </c>
      <c r="V30" s="88">
        <v>17310</v>
      </c>
    </row>
    <row r="31" spans="1:22" ht="15.75" customHeight="1" x14ac:dyDescent="0.15">
      <c r="A31" s="5">
        <v>700</v>
      </c>
      <c r="B31" s="60" t="s">
        <v>65</v>
      </c>
      <c r="C31" s="86" t="s">
        <v>62</v>
      </c>
      <c r="D31" s="65">
        <f t="shared" si="15"/>
        <v>2232</v>
      </c>
      <c r="E31" s="65">
        <f t="shared" si="16"/>
        <v>558</v>
      </c>
      <c r="F31" s="65">
        <f t="shared" si="17"/>
        <v>4185</v>
      </c>
      <c r="G31" s="65">
        <f t="shared" si="18"/>
        <v>1395</v>
      </c>
      <c r="H31" s="65">
        <f t="shared" si="19"/>
        <v>558</v>
      </c>
      <c r="I31" s="65">
        <f t="shared" si="20"/>
        <v>837</v>
      </c>
      <c r="J31" s="65">
        <f t="shared" si="21"/>
        <v>3348</v>
      </c>
      <c r="K31" s="66">
        <f t="shared" si="22"/>
        <v>5580</v>
      </c>
      <c r="L31" s="65">
        <f t="shared" si="23"/>
        <v>1395</v>
      </c>
      <c r="M31" s="65">
        <f t="shared" si="24"/>
        <v>1395</v>
      </c>
      <c r="N31" s="65">
        <f t="shared" si="25"/>
        <v>1395</v>
      </c>
      <c r="O31" s="65">
        <f t="shared" si="26"/>
        <v>279</v>
      </c>
      <c r="P31" s="65">
        <f t="shared" si="27"/>
        <v>279</v>
      </c>
      <c r="Q31" s="65">
        <f t="shared" si="28"/>
        <v>279</v>
      </c>
      <c r="R31" s="65">
        <f t="shared" si="29"/>
        <v>1395</v>
      </c>
      <c r="S31" s="65">
        <f t="shared" si="30"/>
        <v>1395</v>
      </c>
      <c r="T31" s="66">
        <f t="shared" si="31"/>
        <v>1395</v>
      </c>
      <c r="U31" s="3">
        <v>27900</v>
      </c>
      <c r="V31" s="88">
        <v>17310</v>
      </c>
    </row>
    <row r="32" spans="1:22" ht="15.75" customHeight="1" x14ac:dyDescent="0.15">
      <c r="A32" s="5">
        <v>750</v>
      </c>
      <c r="B32" s="60" t="s">
        <v>66</v>
      </c>
      <c r="C32" s="86" t="s">
        <v>62</v>
      </c>
      <c r="D32" s="65">
        <f t="shared" si="15"/>
        <v>2232</v>
      </c>
      <c r="E32" s="65">
        <f t="shared" si="16"/>
        <v>558</v>
      </c>
      <c r="F32" s="65">
        <f t="shared" si="17"/>
        <v>4185</v>
      </c>
      <c r="G32" s="65">
        <f t="shared" si="18"/>
        <v>1395</v>
      </c>
      <c r="H32" s="65">
        <f t="shared" si="19"/>
        <v>558</v>
      </c>
      <c r="I32" s="65">
        <f t="shared" si="20"/>
        <v>837</v>
      </c>
      <c r="J32" s="65">
        <f t="shared" si="21"/>
        <v>3348</v>
      </c>
      <c r="K32" s="66">
        <f t="shared" si="22"/>
        <v>5580</v>
      </c>
      <c r="L32" s="65">
        <f t="shared" si="23"/>
        <v>1395</v>
      </c>
      <c r="M32" s="65">
        <f t="shared" si="24"/>
        <v>1395</v>
      </c>
      <c r="N32" s="65">
        <f t="shared" si="25"/>
        <v>1395</v>
      </c>
      <c r="O32" s="65">
        <f t="shared" si="26"/>
        <v>279</v>
      </c>
      <c r="P32" s="65">
        <f t="shared" si="27"/>
        <v>279</v>
      </c>
      <c r="Q32" s="65">
        <f t="shared" si="28"/>
        <v>279</v>
      </c>
      <c r="R32" s="65">
        <f t="shared" si="29"/>
        <v>1395</v>
      </c>
      <c r="S32" s="65">
        <f t="shared" si="30"/>
        <v>1395</v>
      </c>
      <c r="T32" s="66">
        <f t="shared" si="31"/>
        <v>1395</v>
      </c>
      <c r="U32" s="3">
        <v>27900</v>
      </c>
      <c r="V32" s="88">
        <v>17310</v>
      </c>
    </row>
    <row r="33" spans="1:22" ht="15.75" customHeight="1" x14ac:dyDescent="0.15">
      <c r="A33" s="5">
        <v>800</v>
      </c>
      <c r="B33" s="60" t="s">
        <v>67</v>
      </c>
      <c r="C33" s="86" t="s">
        <v>62</v>
      </c>
      <c r="D33" s="65">
        <f t="shared" si="15"/>
        <v>2288</v>
      </c>
      <c r="E33" s="65">
        <f t="shared" si="16"/>
        <v>572</v>
      </c>
      <c r="F33" s="65">
        <f t="shared" si="17"/>
        <v>4290</v>
      </c>
      <c r="G33" s="65">
        <f t="shared" si="18"/>
        <v>1430</v>
      </c>
      <c r="H33" s="65">
        <f t="shared" si="19"/>
        <v>572</v>
      </c>
      <c r="I33" s="65">
        <f t="shared" si="20"/>
        <v>858</v>
      </c>
      <c r="J33" s="65">
        <f t="shared" si="21"/>
        <v>3432</v>
      </c>
      <c r="K33" s="66">
        <f t="shared" si="22"/>
        <v>5720</v>
      </c>
      <c r="L33" s="65">
        <f t="shared" si="23"/>
        <v>1430</v>
      </c>
      <c r="M33" s="65">
        <f t="shared" si="24"/>
        <v>1430</v>
      </c>
      <c r="N33" s="65">
        <f t="shared" si="25"/>
        <v>1430</v>
      </c>
      <c r="O33" s="65">
        <f t="shared" si="26"/>
        <v>286</v>
      </c>
      <c r="P33" s="65">
        <f t="shared" si="27"/>
        <v>286</v>
      </c>
      <c r="Q33" s="65">
        <f t="shared" si="28"/>
        <v>286</v>
      </c>
      <c r="R33" s="65">
        <f t="shared" si="29"/>
        <v>1430</v>
      </c>
      <c r="S33" s="65">
        <f t="shared" si="30"/>
        <v>1430</v>
      </c>
      <c r="T33" s="66">
        <f t="shared" si="31"/>
        <v>1430</v>
      </c>
      <c r="U33" s="3">
        <v>28600</v>
      </c>
      <c r="V33" s="88">
        <v>17310</v>
      </c>
    </row>
    <row r="34" spans="1:22" ht="15.75" customHeight="1" x14ac:dyDescent="0.15">
      <c r="A34" s="5">
        <v>850</v>
      </c>
      <c r="B34" s="60" t="s">
        <v>68</v>
      </c>
      <c r="C34" s="86" t="s">
        <v>62</v>
      </c>
      <c r="D34" s="65">
        <f t="shared" si="15"/>
        <v>2324.8000000000002</v>
      </c>
      <c r="E34" s="65">
        <f t="shared" si="16"/>
        <v>581.20000000000005</v>
      </c>
      <c r="F34" s="65">
        <f t="shared" si="17"/>
        <v>4359</v>
      </c>
      <c r="G34" s="65">
        <f t="shared" si="18"/>
        <v>1453</v>
      </c>
      <c r="H34" s="65">
        <f t="shared" si="19"/>
        <v>581.20000000000005</v>
      </c>
      <c r="I34" s="65">
        <f t="shared" si="20"/>
        <v>871.8</v>
      </c>
      <c r="J34" s="65">
        <f t="shared" si="21"/>
        <v>3487.2</v>
      </c>
      <c r="K34" s="66">
        <f t="shared" si="22"/>
        <v>5812</v>
      </c>
      <c r="L34" s="65">
        <f t="shared" si="23"/>
        <v>1453</v>
      </c>
      <c r="M34" s="65">
        <f t="shared" si="24"/>
        <v>1453</v>
      </c>
      <c r="N34" s="65">
        <f t="shared" si="25"/>
        <v>1453</v>
      </c>
      <c r="O34" s="65">
        <f t="shared" si="26"/>
        <v>290.60000000000002</v>
      </c>
      <c r="P34" s="65">
        <f t="shared" si="27"/>
        <v>290.60000000000002</v>
      </c>
      <c r="Q34" s="65">
        <f t="shared" si="28"/>
        <v>290.60000000000002</v>
      </c>
      <c r="R34" s="65">
        <f t="shared" si="29"/>
        <v>1453</v>
      </c>
      <c r="S34" s="65">
        <f t="shared" si="30"/>
        <v>1453</v>
      </c>
      <c r="T34" s="66">
        <f t="shared" si="31"/>
        <v>1453</v>
      </c>
      <c r="U34" s="3">
        <v>29060</v>
      </c>
      <c r="V34" s="88">
        <v>17310</v>
      </c>
    </row>
    <row r="35" spans="1:22" ht="15.75" customHeight="1" x14ac:dyDescent="0.15">
      <c r="A35" s="5">
        <v>900</v>
      </c>
      <c r="B35" s="60" t="s">
        <v>69</v>
      </c>
      <c r="C35" s="86" t="s">
        <v>62</v>
      </c>
      <c r="D35" s="65">
        <f t="shared" si="15"/>
        <v>2336</v>
      </c>
      <c r="E35" s="65">
        <f t="shared" si="16"/>
        <v>584</v>
      </c>
      <c r="F35" s="65">
        <f t="shared" si="17"/>
        <v>4380</v>
      </c>
      <c r="G35" s="65">
        <f t="shared" si="18"/>
        <v>1460</v>
      </c>
      <c r="H35" s="65">
        <f t="shared" si="19"/>
        <v>584</v>
      </c>
      <c r="I35" s="65">
        <f t="shared" si="20"/>
        <v>876</v>
      </c>
      <c r="J35" s="65">
        <f t="shared" si="21"/>
        <v>3504</v>
      </c>
      <c r="K35" s="66">
        <f t="shared" si="22"/>
        <v>5840</v>
      </c>
      <c r="L35" s="65">
        <f t="shared" si="23"/>
        <v>1460</v>
      </c>
      <c r="M35" s="65">
        <f t="shared" si="24"/>
        <v>1460</v>
      </c>
      <c r="N35" s="65">
        <f t="shared" si="25"/>
        <v>1460</v>
      </c>
      <c r="O35" s="65">
        <f t="shared" si="26"/>
        <v>292</v>
      </c>
      <c r="P35" s="65">
        <f t="shared" si="27"/>
        <v>292</v>
      </c>
      <c r="Q35" s="65">
        <f t="shared" si="28"/>
        <v>292</v>
      </c>
      <c r="R35" s="65">
        <f t="shared" si="29"/>
        <v>1460</v>
      </c>
      <c r="S35" s="65">
        <f t="shared" si="30"/>
        <v>1460</v>
      </c>
      <c r="T35" s="66">
        <f t="shared" si="31"/>
        <v>1460</v>
      </c>
      <c r="U35" s="3">
        <v>29200</v>
      </c>
      <c r="V35" s="88">
        <v>17310</v>
      </c>
    </row>
    <row r="36" spans="1:22" ht="15.75" customHeight="1" x14ac:dyDescent="0.15">
      <c r="A36" s="5">
        <v>950</v>
      </c>
      <c r="B36" s="60" t="s">
        <v>83</v>
      </c>
      <c r="C36" s="86" t="s">
        <v>62</v>
      </c>
      <c r="D36" s="65">
        <f t="shared" si="15"/>
        <v>2356</v>
      </c>
      <c r="E36" s="65">
        <f t="shared" si="16"/>
        <v>589</v>
      </c>
      <c r="F36" s="65">
        <f t="shared" si="17"/>
        <v>4417.5</v>
      </c>
      <c r="G36" s="65">
        <f t="shared" si="18"/>
        <v>1472.5</v>
      </c>
      <c r="H36" s="65">
        <f t="shared" si="19"/>
        <v>589</v>
      </c>
      <c r="I36" s="65">
        <f t="shared" si="20"/>
        <v>883.5</v>
      </c>
      <c r="J36" s="65">
        <f t="shared" si="21"/>
        <v>3534</v>
      </c>
      <c r="K36" s="66">
        <f t="shared" si="22"/>
        <v>5890</v>
      </c>
      <c r="L36" s="65">
        <f t="shared" si="23"/>
        <v>1472.5</v>
      </c>
      <c r="M36" s="65">
        <f t="shared" si="24"/>
        <v>1472.5</v>
      </c>
      <c r="N36" s="65">
        <f t="shared" si="25"/>
        <v>1472.5</v>
      </c>
      <c r="O36" s="65">
        <f t="shared" si="26"/>
        <v>294.5</v>
      </c>
      <c r="P36" s="65">
        <f t="shared" si="27"/>
        <v>294.5</v>
      </c>
      <c r="Q36" s="65">
        <f t="shared" si="28"/>
        <v>294.5</v>
      </c>
      <c r="R36" s="65">
        <f t="shared" si="29"/>
        <v>1472.5</v>
      </c>
      <c r="S36" s="65">
        <f t="shared" si="30"/>
        <v>1472.5</v>
      </c>
      <c r="T36" s="66">
        <f t="shared" si="31"/>
        <v>1472.5</v>
      </c>
      <c r="U36" s="3">
        <v>29450</v>
      </c>
      <c r="V36" s="88">
        <v>17630</v>
      </c>
    </row>
    <row r="37" spans="1:22" ht="15.75" customHeight="1" x14ac:dyDescent="0.15">
      <c r="A37" s="5">
        <v>1000</v>
      </c>
      <c r="B37" s="60" t="s">
        <v>84</v>
      </c>
      <c r="C37" s="86">
        <v>150</v>
      </c>
      <c r="D37" s="65">
        <f t="shared" si="15"/>
        <v>2399.2000000000003</v>
      </c>
      <c r="E37" s="65">
        <f t="shared" si="16"/>
        <v>599.80000000000007</v>
      </c>
      <c r="F37" s="65">
        <f t="shared" si="17"/>
        <v>4498.5</v>
      </c>
      <c r="G37" s="65">
        <f t="shared" si="18"/>
        <v>1499.5</v>
      </c>
      <c r="H37" s="65">
        <f t="shared" si="19"/>
        <v>599.80000000000007</v>
      </c>
      <c r="I37" s="65">
        <f t="shared" si="20"/>
        <v>899.69999999999993</v>
      </c>
      <c r="J37" s="65">
        <f t="shared" si="21"/>
        <v>3598.7999999999997</v>
      </c>
      <c r="K37" s="66">
        <f t="shared" si="22"/>
        <v>5998</v>
      </c>
      <c r="L37" s="65">
        <f t="shared" si="23"/>
        <v>1499.5</v>
      </c>
      <c r="M37" s="65">
        <f t="shared" si="24"/>
        <v>1499.5</v>
      </c>
      <c r="N37" s="65">
        <f t="shared" si="25"/>
        <v>1499.5</v>
      </c>
      <c r="O37" s="65">
        <f t="shared" si="26"/>
        <v>299.90000000000003</v>
      </c>
      <c r="P37" s="65">
        <f t="shared" si="27"/>
        <v>299.90000000000003</v>
      </c>
      <c r="Q37" s="65">
        <f t="shared" si="28"/>
        <v>299.90000000000003</v>
      </c>
      <c r="R37" s="65">
        <f t="shared" si="29"/>
        <v>1499.5</v>
      </c>
      <c r="S37" s="65">
        <f t="shared" si="30"/>
        <v>1499.5</v>
      </c>
      <c r="T37" s="66">
        <f t="shared" si="31"/>
        <v>1499.5</v>
      </c>
      <c r="U37" s="3">
        <v>29990</v>
      </c>
      <c r="V37" s="88">
        <v>17630</v>
      </c>
    </row>
    <row r="38" spans="1:22" ht="15.75" customHeight="1" x14ac:dyDescent="0.15">
      <c r="A38" s="5">
        <v>1050</v>
      </c>
      <c r="B38" s="60" t="s">
        <v>85</v>
      </c>
      <c r="C38" s="86">
        <v>150</v>
      </c>
      <c r="D38" s="65">
        <f t="shared" si="15"/>
        <v>2480.8000000000002</v>
      </c>
      <c r="E38" s="65">
        <f t="shared" si="16"/>
        <v>620.20000000000005</v>
      </c>
      <c r="F38" s="65">
        <f t="shared" si="17"/>
        <v>4651.5</v>
      </c>
      <c r="G38" s="65">
        <f t="shared" si="18"/>
        <v>1550.5</v>
      </c>
      <c r="H38" s="65">
        <f t="shared" si="19"/>
        <v>620.20000000000005</v>
      </c>
      <c r="I38" s="65">
        <f t="shared" si="20"/>
        <v>930.3</v>
      </c>
      <c r="J38" s="65">
        <f t="shared" si="21"/>
        <v>3721.2</v>
      </c>
      <c r="K38" s="66">
        <f t="shared" si="22"/>
        <v>6202</v>
      </c>
      <c r="L38" s="65">
        <f t="shared" si="23"/>
        <v>1550.5</v>
      </c>
      <c r="M38" s="65">
        <f t="shared" si="24"/>
        <v>1550.5</v>
      </c>
      <c r="N38" s="65">
        <f t="shared" si="25"/>
        <v>1550.5</v>
      </c>
      <c r="O38" s="65">
        <f t="shared" si="26"/>
        <v>310.10000000000002</v>
      </c>
      <c r="P38" s="65">
        <f t="shared" si="27"/>
        <v>310.10000000000002</v>
      </c>
      <c r="Q38" s="65">
        <f t="shared" si="28"/>
        <v>310.10000000000002</v>
      </c>
      <c r="R38" s="65">
        <f t="shared" si="29"/>
        <v>1550.5</v>
      </c>
      <c r="S38" s="65">
        <f t="shared" si="30"/>
        <v>1550.5</v>
      </c>
      <c r="T38" s="66">
        <f t="shared" si="31"/>
        <v>1550.5</v>
      </c>
      <c r="U38" s="3">
        <v>31010</v>
      </c>
      <c r="V38" s="88">
        <v>17630</v>
      </c>
    </row>
    <row r="39" spans="1:22" ht="15.75" customHeight="1" x14ac:dyDescent="0.15">
      <c r="A39" s="5">
        <v>1100</v>
      </c>
      <c r="B39" s="60" t="s">
        <v>86</v>
      </c>
      <c r="C39" s="86">
        <v>150</v>
      </c>
      <c r="D39" s="65">
        <f t="shared" si="15"/>
        <v>2595.2000000000003</v>
      </c>
      <c r="E39" s="65">
        <f t="shared" si="16"/>
        <v>648.80000000000007</v>
      </c>
      <c r="F39" s="65">
        <f t="shared" si="17"/>
        <v>4866</v>
      </c>
      <c r="G39" s="65">
        <f t="shared" si="18"/>
        <v>1622</v>
      </c>
      <c r="H39" s="65">
        <f t="shared" si="19"/>
        <v>648.80000000000007</v>
      </c>
      <c r="I39" s="65">
        <f t="shared" si="20"/>
        <v>973.19999999999993</v>
      </c>
      <c r="J39" s="65">
        <f t="shared" si="21"/>
        <v>3892.7999999999997</v>
      </c>
      <c r="K39" s="66">
        <f t="shared" si="22"/>
        <v>6488</v>
      </c>
      <c r="L39" s="65">
        <f t="shared" si="23"/>
        <v>1622</v>
      </c>
      <c r="M39" s="65">
        <f t="shared" si="24"/>
        <v>1622</v>
      </c>
      <c r="N39" s="65">
        <f t="shared" si="25"/>
        <v>1622</v>
      </c>
      <c r="O39" s="65">
        <f t="shared" si="26"/>
        <v>324.40000000000003</v>
      </c>
      <c r="P39" s="65">
        <f t="shared" si="27"/>
        <v>324.40000000000003</v>
      </c>
      <c r="Q39" s="65">
        <f t="shared" si="28"/>
        <v>324.40000000000003</v>
      </c>
      <c r="R39" s="65">
        <f t="shared" si="29"/>
        <v>1622</v>
      </c>
      <c r="S39" s="65">
        <f t="shared" si="30"/>
        <v>1622</v>
      </c>
      <c r="T39" s="66">
        <f t="shared" si="31"/>
        <v>1622</v>
      </c>
      <c r="U39" s="3">
        <v>32440</v>
      </c>
      <c r="V39" s="88">
        <v>17630</v>
      </c>
    </row>
    <row r="40" spans="1:22" ht="15.75" customHeight="1" x14ac:dyDescent="0.15">
      <c r="A40" s="5">
        <v>1150</v>
      </c>
      <c r="B40" s="60" t="s">
        <v>87</v>
      </c>
      <c r="C40" s="86">
        <v>150</v>
      </c>
      <c r="D40" s="65">
        <f t="shared" si="15"/>
        <v>2720.8</v>
      </c>
      <c r="E40" s="65">
        <f t="shared" si="16"/>
        <v>680.2</v>
      </c>
      <c r="F40" s="65">
        <f t="shared" si="17"/>
        <v>5101.5</v>
      </c>
      <c r="G40" s="65">
        <f t="shared" si="18"/>
        <v>1700.5</v>
      </c>
      <c r="H40" s="65">
        <f t="shared" si="19"/>
        <v>680.2</v>
      </c>
      <c r="I40" s="65">
        <f t="shared" si="20"/>
        <v>1020.3</v>
      </c>
      <c r="J40" s="65">
        <f t="shared" si="21"/>
        <v>4081.2</v>
      </c>
      <c r="K40" s="66">
        <f t="shared" si="22"/>
        <v>6802</v>
      </c>
      <c r="L40" s="65">
        <f t="shared" si="23"/>
        <v>1700.5</v>
      </c>
      <c r="M40" s="65">
        <f t="shared" si="24"/>
        <v>1700.5</v>
      </c>
      <c r="N40" s="65">
        <f t="shared" si="25"/>
        <v>1700.5</v>
      </c>
      <c r="O40" s="65">
        <f t="shared" si="26"/>
        <v>340.1</v>
      </c>
      <c r="P40" s="65">
        <f t="shared" si="27"/>
        <v>340.1</v>
      </c>
      <c r="Q40" s="65">
        <f t="shared" si="28"/>
        <v>340.1</v>
      </c>
      <c r="R40" s="65">
        <f t="shared" si="29"/>
        <v>1700.5</v>
      </c>
      <c r="S40" s="65">
        <f t="shared" si="30"/>
        <v>1700.5</v>
      </c>
      <c r="T40" s="66">
        <f t="shared" si="31"/>
        <v>1700.5</v>
      </c>
      <c r="U40" s="3">
        <v>34010</v>
      </c>
      <c r="V40" s="88">
        <v>17630</v>
      </c>
    </row>
    <row r="41" spans="1:22" ht="15.75" customHeight="1" x14ac:dyDescent="0.15">
      <c r="A41" s="5">
        <v>1200</v>
      </c>
      <c r="B41" s="60" t="s">
        <v>88</v>
      </c>
      <c r="C41" s="86">
        <v>150</v>
      </c>
      <c r="D41" s="65">
        <f t="shared" si="15"/>
        <v>3147.2000000000003</v>
      </c>
      <c r="E41" s="65">
        <f t="shared" si="16"/>
        <v>786.80000000000007</v>
      </c>
      <c r="F41" s="65">
        <f t="shared" si="17"/>
        <v>5901</v>
      </c>
      <c r="G41" s="65">
        <f t="shared" si="18"/>
        <v>1967</v>
      </c>
      <c r="H41" s="65">
        <f t="shared" si="19"/>
        <v>786.80000000000007</v>
      </c>
      <c r="I41" s="65">
        <f t="shared" si="20"/>
        <v>1180.2</v>
      </c>
      <c r="J41" s="65">
        <f t="shared" si="21"/>
        <v>4720.8</v>
      </c>
      <c r="K41" s="66">
        <f t="shared" si="22"/>
        <v>7868</v>
      </c>
      <c r="L41" s="65">
        <f t="shared" si="23"/>
        <v>1967</v>
      </c>
      <c r="M41" s="65">
        <f t="shared" si="24"/>
        <v>1967</v>
      </c>
      <c r="N41" s="65">
        <f t="shared" si="25"/>
        <v>1967</v>
      </c>
      <c r="O41" s="65">
        <f t="shared" si="26"/>
        <v>393.40000000000003</v>
      </c>
      <c r="P41" s="65">
        <f t="shared" si="27"/>
        <v>393.40000000000003</v>
      </c>
      <c r="Q41" s="65">
        <f t="shared" si="28"/>
        <v>393.40000000000003</v>
      </c>
      <c r="R41" s="65">
        <f t="shared" si="29"/>
        <v>1967</v>
      </c>
      <c r="S41" s="65">
        <f t="shared" si="30"/>
        <v>1967</v>
      </c>
      <c r="T41" s="66">
        <f t="shared" si="31"/>
        <v>1967</v>
      </c>
      <c r="U41" s="3">
        <v>39340</v>
      </c>
      <c r="V41" s="88">
        <v>17630</v>
      </c>
    </row>
    <row r="42" spans="1:22" ht="15.75" customHeight="1" x14ac:dyDescent="0.15">
      <c r="A42" s="5">
        <v>1250</v>
      </c>
      <c r="B42" s="60" t="s">
        <v>89</v>
      </c>
      <c r="C42" s="86">
        <v>150</v>
      </c>
      <c r="D42" s="65">
        <f t="shared" si="15"/>
        <v>3236</v>
      </c>
      <c r="E42" s="65">
        <f t="shared" si="16"/>
        <v>809</v>
      </c>
      <c r="F42" s="65">
        <f t="shared" si="17"/>
        <v>6067.5</v>
      </c>
      <c r="G42" s="65">
        <f t="shared" si="18"/>
        <v>2022.5</v>
      </c>
      <c r="H42" s="65">
        <f t="shared" si="19"/>
        <v>809</v>
      </c>
      <c r="I42" s="65">
        <f t="shared" si="20"/>
        <v>1213.5</v>
      </c>
      <c r="J42" s="65">
        <f t="shared" si="21"/>
        <v>4854</v>
      </c>
      <c r="K42" s="66">
        <f t="shared" si="22"/>
        <v>8090</v>
      </c>
      <c r="L42" s="65">
        <f t="shared" si="23"/>
        <v>2022.5</v>
      </c>
      <c r="M42" s="65">
        <f t="shared" si="24"/>
        <v>2022.5</v>
      </c>
      <c r="N42" s="65">
        <f t="shared" si="25"/>
        <v>2022.5</v>
      </c>
      <c r="O42" s="65">
        <f t="shared" si="26"/>
        <v>404.5</v>
      </c>
      <c r="P42" s="65">
        <f t="shared" si="27"/>
        <v>404.5</v>
      </c>
      <c r="Q42" s="65">
        <f t="shared" si="28"/>
        <v>404.5</v>
      </c>
      <c r="R42" s="65">
        <f t="shared" si="29"/>
        <v>2022.5</v>
      </c>
      <c r="S42" s="65">
        <f t="shared" si="30"/>
        <v>2022.5</v>
      </c>
      <c r="T42" s="66">
        <f t="shared" si="31"/>
        <v>2022.5</v>
      </c>
      <c r="U42" s="3">
        <v>40450</v>
      </c>
      <c r="V42" s="88">
        <v>17630</v>
      </c>
    </row>
    <row r="43" spans="1:22" ht="15.75" customHeight="1" x14ac:dyDescent="0.15">
      <c r="A43" s="5">
        <v>1300</v>
      </c>
      <c r="B43" s="60" t="s">
        <v>90</v>
      </c>
      <c r="C43" s="86">
        <v>150</v>
      </c>
      <c r="D43" s="65">
        <f t="shared" si="15"/>
        <v>3588</v>
      </c>
      <c r="E43" s="65">
        <f t="shared" si="16"/>
        <v>897</v>
      </c>
      <c r="F43" s="65">
        <f t="shared" si="17"/>
        <v>6727.5</v>
      </c>
      <c r="G43" s="65">
        <f t="shared" si="18"/>
        <v>2242.5</v>
      </c>
      <c r="H43" s="65">
        <f t="shared" si="19"/>
        <v>897</v>
      </c>
      <c r="I43" s="65">
        <f t="shared" si="20"/>
        <v>1345.5</v>
      </c>
      <c r="J43" s="65">
        <f t="shared" si="21"/>
        <v>5382</v>
      </c>
      <c r="K43" s="66">
        <f t="shared" si="22"/>
        <v>8970</v>
      </c>
      <c r="L43" s="65">
        <f t="shared" si="23"/>
        <v>2242.5</v>
      </c>
      <c r="M43" s="65">
        <f t="shared" si="24"/>
        <v>2242.5</v>
      </c>
      <c r="N43" s="65">
        <f t="shared" si="25"/>
        <v>2242.5</v>
      </c>
      <c r="O43" s="65">
        <f t="shared" si="26"/>
        <v>448.5</v>
      </c>
      <c r="P43" s="65">
        <f t="shared" si="27"/>
        <v>448.5</v>
      </c>
      <c r="Q43" s="65">
        <f t="shared" si="28"/>
        <v>448.5</v>
      </c>
      <c r="R43" s="65">
        <f t="shared" si="29"/>
        <v>2242.5</v>
      </c>
      <c r="S43" s="65">
        <f t="shared" si="30"/>
        <v>2242.5</v>
      </c>
      <c r="T43" s="66">
        <f t="shared" si="31"/>
        <v>2242.5</v>
      </c>
      <c r="U43" s="3">
        <v>44850</v>
      </c>
      <c r="V43" s="88">
        <v>17630</v>
      </c>
    </row>
    <row r="44" spans="1:22" ht="15.75" customHeight="1" x14ac:dyDescent="0.15">
      <c r="A44" s="5">
        <v>1800</v>
      </c>
      <c r="B44" s="60" t="s">
        <v>91</v>
      </c>
      <c r="C44" s="86">
        <v>150</v>
      </c>
      <c r="D44" s="65">
        <f t="shared" si="15"/>
        <v>4358.3999999999996</v>
      </c>
      <c r="E44" s="65">
        <f t="shared" si="16"/>
        <v>1089.5999999999999</v>
      </c>
      <c r="F44" s="65">
        <f t="shared" si="17"/>
        <v>8172</v>
      </c>
      <c r="G44" s="65">
        <f t="shared" si="18"/>
        <v>2724</v>
      </c>
      <c r="H44" s="65">
        <f t="shared" si="19"/>
        <v>1089.5999999999999</v>
      </c>
      <c r="I44" s="65">
        <f t="shared" si="20"/>
        <v>1634.3999999999999</v>
      </c>
      <c r="J44" s="65">
        <f t="shared" si="21"/>
        <v>6537.5999999999995</v>
      </c>
      <c r="K44" s="66">
        <f t="shared" si="22"/>
        <v>10896</v>
      </c>
      <c r="L44" s="65">
        <f t="shared" si="23"/>
        <v>2724</v>
      </c>
      <c r="M44" s="65">
        <f t="shared" si="24"/>
        <v>2724</v>
      </c>
      <c r="N44" s="65">
        <f t="shared" si="25"/>
        <v>2724</v>
      </c>
      <c r="O44" s="65">
        <f t="shared" si="26"/>
        <v>544.79999999999995</v>
      </c>
      <c r="P44" s="65">
        <f t="shared" si="27"/>
        <v>544.79999999999995</v>
      </c>
      <c r="Q44" s="65">
        <f t="shared" si="28"/>
        <v>544.79999999999995</v>
      </c>
      <c r="R44" s="65">
        <f t="shared" si="29"/>
        <v>2724</v>
      </c>
      <c r="S44" s="65">
        <f t="shared" si="30"/>
        <v>2724</v>
      </c>
      <c r="T44" s="66">
        <f t="shared" si="31"/>
        <v>2724</v>
      </c>
      <c r="U44" s="3">
        <v>54480</v>
      </c>
      <c r="V44" s="88">
        <v>26600</v>
      </c>
    </row>
    <row r="45" spans="1:22" ht="15.75" customHeight="1" x14ac:dyDescent="0.15">
      <c r="A45" s="5">
        <v>2700</v>
      </c>
      <c r="B45" s="60" t="s">
        <v>92</v>
      </c>
      <c r="C45" s="86">
        <v>150</v>
      </c>
      <c r="D45" s="65">
        <f t="shared" si="15"/>
        <v>6558.4000000000005</v>
      </c>
      <c r="E45" s="65">
        <f t="shared" si="16"/>
        <v>1639.6000000000001</v>
      </c>
      <c r="F45" s="65">
        <f t="shared" si="17"/>
        <v>12297</v>
      </c>
      <c r="G45" s="65">
        <f t="shared" si="18"/>
        <v>4099</v>
      </c>
      <c r="H45" s="65">
        <f t="shared" si="19"/>
        <v>1639.6000000000001</v>
      </c>
      <c r="I45" s="65">
        <f t="shared" si="20"/>
        <v>2459.4</v>
      </c>
      <c r="J45" s="65">
        <f t="shared" si="21"/>
        <v>9837.6</v>
      </c>
      <c r="K45" s="66">
        <f t="shared" si="22"/>
        <v>16396</v>
      </c>
      <c r="L45" s="65">
        <f t="shared" si="23"/>
        <v>4099</v>
      </c>
      <c r="M45" s="65">
        <f t="shared" si="24"/>
        <v>4099</v>
      </c>
      <c r="N45" s="65">
        <f t="shared" si="25"/>
        <v>4099</v>
      </c>
      <c r="O45" s="65">
        <f t="shared" si="26"/>
        <v>819.80000000000007</v>
      </c>
      <c r="P45" s="65">
        <f t="shared" si="27"/>
        <v>819.80000000000007</v>
      </c>
      <c r="Q45" s="65">
        <f t="shared" si="28"/>
        <v>819.80000000000007</v>
      </c>
      <c r="R45" s="65">
        <f t="shared" si="29"/>
        <v>4099</v>
      </c>
      <c r="S45" s="65">
        <f t="shared" si="30"/>
        <v>4099</v>
      </c>
      <c r="T45" s="66">
        <f t="shared" si="31"/>
        <v>4099</v>
      </c>
      <c r="U45" s="3">
        <v>81980</v>
      </c>
      <c r="V45" s="88">
        <v>26600</v>
      </c>
    </row>
    <row r="46" spans="1:22" ht="15.75" customHeight="1" x14ac:dyDescent="0.15">
      <c r="S46" s="123" t="s">
        <v>47</v>
      </c>
      <c r="T46" s="123"/>
      <c r="U46" s="61">
        <f>SUM(U5:U45)</f>
        <v>811030</v>
      </c>
    </row>
  </sheetData>
  <mergeCells count="22">
    <mergeCell ref="B23:B24"/>
    <mergeCell ref="A1:U1"/>
    <mergeCell ref="A2:C2"/>
    <mergeCell ref="D2:Q2"/>
    <mergeCell ref="R2:T2"/>
    <mergeCell ref="A4:B4"/>
    <mergeCell ref="B25:B26"/>
    <mergeCell ref="S46:T46"/>
    <mergeCell ref="A11:A12"/>
    <mergeCell ref="A13:A14"/>
    <mergeCell ref="A15:A16"/>
    <mergeCell ref="A17:A18"/>
    <mergeCell ref="A19:A20"/>
    <mergeCell ref="A21:A22"/>
    <mergeCell ref="A23:A24"/>
    <mergeCell ref="A25:A26"/>
    <mergeCell ref="B11:B12"/>
    <mergeCell ref="B13:B14"/>
    <mergeCell ref="B15:B16"/>
    <mergeCell ref="B17:B18"/>
    <mergeCell ref="B19:B20"/>
    <mergeCell ref="B21:B22"/>
  </mergeCells>
  <phoneticPr fontId="33" type="noConversion"/>
  <printOptions horizontalCentered="1" verticalCentered="1"/>
  <pageMargins left="0.70866141732283472" right="0.51181102362204722" top="0.51181102362204722" bottom="0.35433070866141736" header="0.31496062992125984" footer="0.31496062992125984"/>
  <pageSetup paperSize="9" orientation="landscape" r:id="rId1"/>
  <ignoredErrors>
    <ignoredError sqref="B8" twoDigitTextYear="1" numberStoredAsText="1"/>
    <ignoredError sqref="B9:B46 B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workbookViewId="0">
      <selection activeCell="Q29" sqref="Q29"/>
    </sheetView>
  </sheetViews>
  <sheetFormatPr defaultColWidth="9" defaultRowHeight="11.25" x14ac:dyDescent="0.15"/>
  <cols>
    <col min="1" max="1" width="15.25" style="62" customWidth="1"/>
    <col min="2" max="2" width="3.75" style="2" customWidth="1"/>
    <col min="3" max="3" width="5.25" style="62" customWidth="1"/>
    <col min="4" max="10" width="5.5" style="62" customWidth="1"/>
    <col min="11" max="11" width="7.5" style="62" customWidth="1"/>
    <col min="12" max="13" width="5.5" style="62" customWidth="1"/>
    <col min="14" max="14" width="7.375" style="62" customWidth="1"/>
    <col min="15" max="15" width="6.75" style="62" customWidth="1"/>
    <col min="16" max="16" width="5.5" style="62" customWidth="1"/>
    <col min="17" max="17" width="9.125" style="62" customWidth="1"/>
    <col min="18" max="18" width="7.25" style="62" customWidth="1"/>
    <col min="19" max="19" width="6.75" style="62" customWidth="1"/>
    <col min="20" max="21" width="5.75" style="62" customWidth="1"/>
    <col min="22" max="16384" width="9" style="62"/>
  </cols>
  <sheetData>
    <row r="1" spans="1:22" ht="21" customHeight="1" x14ac:dyDescent="0.15">
      <c r="A1" s="134" t="s">
        <v>93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7"/>
      <c r="R1" s="137"/>
      <c r="S1" s="137"/>
      <c r="T1" s="137"/>
    </row>
    <row r="2" spans="1:22" ht="21.75" customHeight="1" x14ac:dyDescent="0.15">
      <c r="A2" s="125" t="s">
        <v>94</v>
      </c>
      <c r="B2" s="125" t="s">
        <v>6</v>
      </c>
      <c r="C2" s="136" t="s">
        <v>80</v>
      </c>
      <c r="D2" s="130" t="s">
        <v>95</v>
      </c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 t="s">
        <v>96</v>
      </c>
      <c r="R2" s="130"/>
      <c r="S2" s="130"/>
      <c r="T2" s="130"/>
      <c r="U2" s="48"/>
    </row>
    <row r="3" spans="1:22" ht="64.5" customHeight="1" x14ac:dyDescent="0.15">
      <c r="A3" s="125"/>
      <c r="B3" s="125"/>
      <c r="C3" s="136"/>
      <c r="D3" s="34" t="s">
        <v>8</v>
      </c>
      <c r="E3" s="34" t="s">
        <v>9</v>
      </c>
      <c r="F3" s="34" t="s">
        <v>10</v>
      </c>
      <c r="G3" s="34" t="s">
        <v>51</v>
      </c>
      <c r="H3" s="34" t="s">
        <v>52</v>
      </c>
      <c r="I3" s="34" t="s">
        <v>97</v>
      </c>
      <c r="J3" s="34" t="s">
        <v>98</v>
      </c>
      <c r="K3" s="34" t="s">
        <v>16</v>
      </c>
      <c r="L3" s="34" t="s">
        <v>17</v>
      </c>
      <c r="M3" s="34" t="s">
        <v>18</v>
      </c>
      <c r="N3" s="34" t="s">
        <v>19</v>
      </c>
      <c r="O3" s="34" t="s">
        <v>20</v>
      </c>
      <c r="P3" s="34" t="s">
        <v>21</v>
      </c>
      <c r="Q3" s="34" t="s">
        <v>99</v>
      </c>
      <c r="R3" s="82" t="s">
        <v>100</v>
      </c>
      <c r="S3" s="34" t="s">
        <v>101</v>
      </c>
      <c r="T3" s="34" t="s">
        <v>25</v>
      </c>
      <c r="U3" s="72" t="s">
        <v>4</v>
      </c>
    </row>
    <row r="4" spans="1:22" ht="19.5" customHeight="1" x14ac:dyDescent="0.15">
      <c r="A4" s="125" t="s">
        <v>27</v>
      </c>
      <c r="B4" s="125"/>
      <c r="C4" s="34"/>
      <c r="D4" s="44">
        <v>0.05</v>
      </c>
      <c r="E4" s="44">
        <v>0.02</v>
      </c>
      <c r="F4" s="44">
        <v>0.08</v>
      </c>
      <c r="G4" s="44">
        <v>0.05</v>
      </c>
      <c r="H4" s="44">
        <v>0.03</v>
      </c>
      <c r="I4" s="44">
        <v>0.1</v>
      </c>
      <c r="J4" s="44">
        <v>0.15</v>
      </c>
      <c r="K4" s="44">
        <v>0.02</v>
      </c>
      <c r="L4" s="44">
        <v>0.03</v>
      </c>
      <c r="M4" s="44">
        <v>0.03</v>
      </c>
      <c r="N4" s="44">
        <v>0.01</v>
      </c>
      <c r="O4" s="44">
        <v>0.01</v>
      </c>
      <c r="P4" s="44">
        <v>0.01</v>
      </c>
      <c r="Q4" s="44">
        <v>0.08</v>
      </c>
      <c r="R4" s="44">
        <v>0.25</v>
      </c>
      <c r="S4" s="44">
        <v>0.04</v>
      </c>
      <c r="T4" s="44">
        <v>0.04</v>
      </c>
      <c r="U4" s="44">
        <v>1</v>
      </c>
    </row>
    <row r="5" spans="1:22" ht="12.75" customHeight="1" x14ac:dyDescent="0.15">
      <c r="A5" s="70" t="s">
        <v>102</v>
      </c>
      <c r="B5" s="71" t="s">
        <v>103</v>
      </c>
      <c r="C5" s="5" t="s">
        <v>104</v>
      </c>
      <c r="D5" s="39">
        <f>U5*0.05</f>
        <v>1430.5</v>
      </c>
      <c r="E5" s="40">
        <f>U5*0.02</f>
        <v>572.20000000000005</v>
      </c>
      <c r="F5" s="39">
        <f>U5*0.08</f>
        <v>2288.8000000000002</v>
      </c>
      <c r="G5" s="39">
        <f>U5*0.05</f>
        <v>1430.5</v>
      </c>
      <c r="H5" s="39">
        <f>U5*0.03</f>
        <v>858.3</v>
      </c>
      <c r="I5" s="39">
        <f>U5*0.1</f>
        <v>2861</v>
      </c>
      <c r="J5" s="39">
        <f>U5*0.15</f>
        <v>4291.5</v>
      </c>
      <c r="K5" s="39">
        <f>U5*0.02</f>
        <v>572.20000000000005</v>
      </c>
      <c r="L5" s="39">
        <f>U5*0.03</f>
        <v>858.3</v>
      </c>
      <c r="M5" s="39">
        <f>U5*0.03</f>
        <v>858.3</v>
      </c>
      <c r="N5" s="39">
        <f>U5*0.01</f>
        <v>286.10000000000002</v>
      </c>
      <c r="O5" s="39">
        <f>U5*0.01</f>
        <v>286.10000000000002</v>
      </c>
      <c r="P5" s="39">
        <f>U5*0.01</f>
        <v>286.10000000000002</v>
      </c>
      <c r="Q5" s="13">
        <f>U5*0.08</f>
        <v>2288.8000000000002</v>
      </c>
      <c r="R5" s="39">
        <f>U5*0.25</f>
        <v>7152.5</v>
      </c>
      <c r="S5" s="39">
        <f>U5*0.04</f>
        <v>1144.4000000000001</v>
      </c>
      <c r="T5" s="39">
        <f>U5*0.04</f>
        <v>1144.4000000000001</v>
      </c>
      <c r="U5" s="5">
        <v>28610</v>
      </c>
    </row>
    <row r="6" spans="1:22" ht="12.75" customHeight="1" x14ac:dyDescent="0.15">
      <c r="A6" s="70" t="s">
        <v>102</v>
      </c>
      <c r="B6" s="71" t="s">
        <v>105</v>
      </c>
      <c r="C6" s="5" t="s">
        <v>104</v>
      </c>
      <c r="D6" s="39">
        <f t="shared" ref="D6:D9" si="0">U6*0.05</f>
        <v>978</v>
      </c>
      <c r="E6" s="40">
        <f t="shared" ref="E6:E9" si="1">U6*0.02</f>
        <v>391.2</v>
      </c>
      <c r="F6" s="39">
        <f t="shared" ref="F6:F9" si="2">U6*0.08</f>
        <v>1564.8</v>
      </c>
      <c r="G6" s="39">
        <f t="shared" ref="G6:G9" si="3">U6*0.05</f>
        <v>978</v>
      </c>
      <c r="H6" s="39">
        <f t="shared" ref="H6:H9" si="4">U6*0.03</f>
        <v>586.79999999999995</v>
      </c>
      <c r="I6" s="39">
        <f t="shared" ref="I6:I9" si="5">U6*0.1</f>
        <v>1956</v>
      </c>
      <c r="J6" s="39">
        <f t="shared" ref="J6:J9" si="6">U6*0.15</f>
        <v>2934</v>
      </c>
      <c r="K6" s="39">
        <f t="shared" ref="K6:K9" si="7">U6*0.02</f>
        <v>391.2</v>
      </c>
      <c r="L6" s="39">
        <f t="shared" ref="L6:L9" si="8">U6*0.03</f>
        <v>586.79999999999995</v>
      </c>
      <c r="M6" s="39">
        <f t="shared" ref="M6:M9" si="9">U6*0.03</f>
        <v>586.79999999999995</v>
      </c>
      <c r="N6" s="39">
        <f t="shared" ref="N6:N9" si="10">U6*0.01</f>
        <v>195.6</v>
      </c>
      <c r="O6" s="39">
        <f t="shared" ref="O6:O9" si="11">U6*0.01</f>
        <v>195.6</v>
      </c>
      <c r="P6" s="39">
        <f t="shared" ref="P6:P9" si="12">U6*0.01</f>
        <v>195.6</v>
      </c>
      <c r="Q6" s="13">
        <f t="shared" ref="Q6:Q9" si="13">U6*0.08</f>
        <v>1564.8</v>
      </c>
      <c r="R6" s="39">
        <f t="shared" ref="R6:R9" si="14">U6*0.25</f>
        <v>4890</v>
      </c>
      <c r="S6" s="39">
        <f t="shared" ref="S6:S9" si="15">U6*0.04</f>
        <v>782.4</v>
      </c>
      <c r="T6" s="39">
        <f t="shared" ref="T6:T9" si="16">U6*0.04</f>
        <v>782.4</v>
      </c>
      <c r="U6" s="5">
        <v>19560</v>
      </c>
    </row>
    <row r="7" spans="1:22" ht="12.75" customHeight="1" x14ac:dyDescent="0.15">
      <c r="A7" s="70" t="s">
        <v>102</v>
      </c>
      <c r="B7" s="71" t="s">
        <v>106</v>
      </c>
      <c r="C7" s="5" t="s">
        <v>104</v>
      </c>
      <c r="D7" s="39">
        <f t="shared" si="0"/>
        <v>784</v>
      </c>
      <c r="E7" s="40">
        <f t="shared" si="1"/>
        <v>313.60000000000002</v>
      </c>
      <c r="F7" s="39">
        <f t="shared" si="2"/>
        <v>1254.4000000000001</v>
      </c>
      <c r="G7" s="39">
        <f t="shared" si="3"/>
        <v>784</v>
      </c>
      <c r="H7" s="39">
        <f t="shared" si="4"/>
        <v>470.4</v>
      </c>
      <c r="I7" s="39">
        <f t="shared" si="5"/>
        <v>1568</v>
      </c>
      <c r="J7" s="39">
        <f t="shared" si="6"/>
        <v>2352</v>
      </c>
      <c r="K7" s="39">
        <f t="shared" si="7"/>
        <v>313.60000000000002</v>
      </c>
      <c r="L7" s="39">
        <f t="shared" si="8"/>
        <v>470.4</v>
      </c>
      <c r="M7" s="39">
        <f t="shared" si="9"/>
        <v>470.4</v>
      </c>
      <c r="N7" s="39">
        <f t="shared" si="10"/>
        <v>156.80000000000001</v>
      </c>
      <c r="O7" s="39">
        <f t="shared" si="11"/>
        <v>156.80000000000001</v>
      </c>
      <c r="P7" s="39">
        <f t="shared" si="12"/>
        <v>156.80000000000001</v>
      </c>
      <c r="Q7" s="13">
        <f t="shared" si="13"/>
        <v>1254.4000000000001</v>
      </c>
      <c r="R7" s="39">
        <f t="shared" si="14"/>
        <v>3920</v>
      </c>
      <c r="S7" s="39">
        <f t="shared" si="15"/>
        <v>627.20000000000005</v>
      </c>
      <c r="T7" s="39">
        <f t="shared" si="16"/>
        <v>627.20000000000005</v>
      </c>
      <c r="U7" s="5">
        <v>15680</v>
      </c>
    </row>
    <row r="8" spans="1:22" ht="12.75" customHeight="1" x14ac:dyDescent="0.15">
      <c r="A8" s="70" t="s">
        <v>102</v>
      </c>
      <c r="B8" s="71" t="s">
        <v>107</v>
      </c>
      <c r="C8" s="5" t="s">
        <v>104</v>
      </c>
      <c r="D8" s="39">
        <f t="shared" si="0"/>
        <v>295.5</v>
      </c>
      <c r="E8" s="40">
        <f t="shared" si="1"/>
        <v>118.2</v>
      </c>
      <c r="F8" s="39">
        <f t="shared" si="2"/>
        <v>472.8</v>
      </c>
      <c r="G8" s="39">
        <f t="shared" si="3"/>
        <v>295.5</v>
      </c>
      <c r="H8" s="39">
        <f t="shared" si="4"/>
        <v>177.29999999999998</v>
      </c>
      <c r="I8" s="39">
        <f t="shared" si="5"/>
        <v>591</v>
      </c>
      <c r="J8" s="39">
        <f t="shared" si="6"/>
        <v>886.5</v>
      </c>
      <c r="K8" s="39">
        <f t="shared" si="7"/>
        <v>118.2</v>
      </c>
      <c r="L8" s="39">
        <f t="shared" si="8"/>
        <v>177.29999999999998</v>
      </c>
      <c r="M8" s="39">
        <f t="shared" si="9"/>
        <v>177.29999999999998</v>
      </c>
      <c r="N8" s="39">
        <f t="shared" si="10"/>
        <v>59.1</v>
      </c>
      <c r="O8" s="39">
        <f t="shared" si="11"/>
        <v>59.1</v>
      </c>
      <c r="P8" s="39">
        <f t="shared" si="12"/>
        <v>59.1</v>
      </c>
      <c r="Q8" s="13">
        <f t="shared" si="13"/>
        <v>472.8</v>
      </c>
      <c r="R8" s="39">
        <f t="shared" si="14"/>
        <v>1477.5</v>
      </c>
      <c r="S8" s="39">
        <f t="shared" si="15"/>
        <v>236.4</v>
      </c>
      <c r="T8" s="39">
        <f t="shared" si="16"/>
        <v>236.4</v>
      </c>
      <c r="U8" s="5">
        <v>5910</v>
      </c>
    </row>
    <row r="9" spans="1:22" ht="22.5" x14ac:dyDescent="0.15">
      <c r="A9" s="72" t="s">
        <v>108</v>
      </c>
      <c r="B9" s="71" t="s">
        <v>109</v>
      </c>
      <c r="C9" s="5" t="s">
        <v>104</v>
      </c>
      <c r="D9" s="39">
        <f t="shared" si="0"/>
        <v>447.5</v>
      </c>
      <c r="E9" s="40">
        <f t="shared" si="1"/>
        <v>179</v>
      </c>
      <c r="F9" s="39">
        <f t="shared" si="2"/>
        <v>716</v>
      </c>
      <c r="G9" s="39">
        <f t="shared" si="3"/>
        <v>447.5</v>
      </c>
      <c r="H9" s="39">
        <f t="shared" si="4"/>
        <v>268.5</v>
      </c>
      <c r="I9" s="39">
        <f t="shared" si="5"/>
        <v>895</v>
      </c>
      <c r="J9" s="39">
        <f t="shared" si="6"/>
        <v>1342.5</v>
      </c>
      <c r="K9" s="39">
        <f t="shared" si="7"/>
        <v>179</v>
      </c>
      <c r="L9" s="39">
        <f t="shared" si="8"/>
        <v>268.5</v>
      </c>
      <c r="M9" s="39">
        <f t="shared" si="9"/>
        <v>268.5</v>
      </c>
      <c r="N9" s="39">
        <f t="shared" si="10"/>
        <v>89.5</v>
      </c>
      <c r="O9" s="39">
        <f t="shared" si="11"/>
        <v>89.5</v>
      </c>
      <c r="P9" s="39">
        <f t="shared" si="12"/>
        <v>89.5</v>
      </c>
      <c r="Q9" s="13">
        <f t="shared" si="13"/>
        <v>716</v>
      </c>
      <c r="R9" s="39">
        <f t="shared" si="14"/>
        <v>2237.5</v>
      </c>
      <c r="S9" s="39">
        <f t="shared" si="15"/>
        <v>358</v>
      </c>
      <c r="T9" s="39">
        <f t="shared" si="16"/>
        <v>358</v>
      </c>
      <c r="U9" s="5">
        <v>8950</v>
      </c>
    </row>
    <row r="10" spans="1:22" ht="15.75" customHeight="1" x14ac:dyDescent="0.15">
      <c r="A10" s="73"/>
      <c r="B10" s="74"/>
      <c r="C10" s="75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5">
        <f>SUM(U5:U9)</f>
        <v>78710</v>
      </c>
    </row>
    <row r="11" spans="1:22" ht="19.5" customHeight="1" x14ac:dyDescent="0.15">
      <c r="A11" s="137" t="s">
        <v>110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</row>
    <row r="12" spans="1:22" ht="19.5" customHeight="1" x14ac:dyDescent="0.15">
      <c r="A12" s="125" t="s">
        <v>94</v>
      </c>
      <c r="B12" s="135" t="s">
        <v>6</v>
      </c>
      <c r="C12" s="135" t="s">
        <v>80</v>
      </c>
      <c r="D12" s="127" t="s">
        <v>2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9"/>
      <c r="Q12" s="127" t="s">
        <v>3</v>
      </c>
      <c r="R12" s="128"/>
      <c r="S12" s="128"/>
      <c r="T12" s="129"/>
      <c r="U12" s="135" t="s">
        <v>4</v>
      </c>
    </row>
    <row r="13" spans="1:22" ht="51.75" customHeight="1" x14ac:dyDescent="0.15">
      <c r="A13" s="125"/>
      <c r="B13" s="135"/>
      <c r="C13" s="125"/>
      <c r="D13" s="34" t="s">
        <v>8</v>
      </c>
      <c r="E13" s="34" t="s">
        <v>9</v>
      </c>
      <c r="F13" s="34" t="s">
        <v>10</v>
      </c>
      <c r="G13" s="34" t="s">
        <v>51</v>
      </c>
      <c r="H13" s="34" t="s">
        <v>52</v>
      </c>
      <c r="I13" s="34" t="s">
        <v>97</v>
      </c>
      <c r="J13" s="34" t="s">
        <v>98</v>
      </c>
      <c r="K13" s="34" t="s">
        <v>16</v>
      </c>
      <c r="L13" s="34" t="s">
        <v>17</v>
      </c>
      <c r="M13" s="34" t="s">
        <v>18</v>
      </c>
      <c r="N13" s="34" t="s">
        <v>19</v>
      </c>
      <c r="O13" s="34" t="s">
        <v>20</v>
      </c>
      <c r="P13" s="34" t="s">
        <v>21</v>
      </c>
      <c r="Q13" s="34" t="s">
        <v>53</v>
      </c>
      <c r="R13" s="34" t="s">
        <v>23</v>
      </c>
      <c r="S13" s="34" t="s">
        <v>24</v>
      </c>
      <c r="T13" s="34" t="s">
        <v>25</v>
      </c>
      <c r="U13" s="135"/>
    </row>
    <row r="14" spans="1:22" ht="19.5" customHeight="1" x14ac:dyDescent="0.15">
      <c r="A14" s="125" t="s">
        <v>27</v>
      </c>
      <c r="B14" s="125"/>
      <c r="C14" s="125"/>
      <c r="D14" s="78">
        <v>0.08</v>
      </c>
      <c r="E14" s="78">
        <v>0.02</v>
      </c>
      <c r="F14" s="78">
        <v>0.1</v>
      </c>
      <c r="G14" s="78">
        <v>0.08</v>
      </c>
      <c r="H14" s="78">
        <v>0.03</v>
      </c>
      <c r="I14" s="78">
        <v>0.06</v>
      </c>
      <c r="J14" s="78">
        <v>0.1</v>
      </c>
      <c r="K14" s="78">
        <v>0.03</v>
      </c>
      <c r="L14" s="78">
        <v>0.06</v>
      </c>
      <c r="M14" s="78">
        <v>0.05</v>
      </c>
      <c r="N14" s="78">
        <v>0.01</v>
      </c>
      <c r="O14" s="78">
        <v>0.08</v>
      </c>
      <c r="P14" s="78">
        <v>0.01</v>
      </c>
      <c r="Q14" s="78">
        <v>0.05</v>
      </c>
      <c r="R14" s="78">
        <v>0.02</v>
      </c>
      <c r="S14" s="78">
        <v>0.14000000000000001</v>
      </c>
      <c r="T14" s="78">
        <v>0.08</v>
      </c>
      <c r="U14" s="78">
        <v>1</v>
      </c>
    </row>
    <row r="15" spans="1:22" ht="13.5" customHeight="1" x14ac:dyDescent="0.15">
      <c r="A15" s="48" t="s">
        <v>111</v>
      </c>
      <c r="B15" s="60" t="s">
        <v>112</v>
      </c>
      <c r="C15" s="5" t="s">
        <v>104</v>
      </c>
      <c r="D15" s="39">
        <f>U15*0.08</f>
        <v>5828.56</v>
      </c>
      <c r="E15" s="40">
        <f>U15*0.02</f>
        <v>1457.14</v>
      </c>
      <c r="F15" s="39">
        <f>U15*0.1</f>
        <v>7285.7000000000007</v>
      </c>
      <c r="G15" s="39">
        <f>U15*0.08</f>
        <v>5828.56</v>
      </c>
      <c r="H15" s="39">
        <f>U15*0.03</f>
        <v>2185.71</v>
      </c>
      <c r="I15" s="39">
        <f>U15*0.06</f>
        <v>4371.42</v>
      </c>
      <c r="J15" s="39">
        <f>U15*0.1</f>
        <v>7285.7000000000007</v>
      </c>
      <c r="K15" s="39">
        <f>U15*0.03</f>
        <v>2185.71</v>
      </c>
      <c r="L15" s="39">
        <f>U15*0.06</f>
        <v>4371.42</v>
      </c>
      <c r="M15" s="39">
        <f>U15*0.05</f>
        <v>3642.8500000000004</v>
      </c>
      <c r="N15" s="39">
        <f>U15*0.01</f>
        <v>728.57</v>
      </c>
      <c r="O15" s="39">
        <f>U15*0.08</f>
        <v>5828.56</v>
      </c>
      <c r="P15" s="39">
        <f>U15*0.01</f>
        <v>728.57</v>
      </c>
      <c r="Q15" s="39">
        <f>U15*0.05</f>
        <v>3642.8500000000004</v>
      </c>
      <c r="R15" s="39">
        <f>U15*0.02</f>
        <v>1457.14</v>
      </c>
      <c r="S15" s="40">
        <f>U15*0.14</f>
        <v>10199.980000000001</v>
      </c>
      <c r="T15" s="40">
        <f>U15*0.08</f>
        <v>5828.56</v>
      </c>
      <c r="U15" s="5">
        <v>72857</v>
      </c>
    </row>
    <row r="16" spans="1:22" ht="13.5" customHeight="1" x14ac:dyDescent="0.15">
      <c r="A16" s="48" t="s">
        <v>113</v>
      </c>
      <c r="B16" s="60" t="s">
        <v>114</v>
      </c>
      <c r="C16" s="5" t="s">
        <v>104</v>
      </c>
      <c r="D16" s="39">
        <f t="shared" ref="D16:D17" si="17">U16*0.08</f>
        <v>4655.3599999999997</v>
      </c>
      <c r="E16" s="40">
        <f t="shared" ref="E16:E17" si="18">U16*0.02</f>
        <v>1163.8399999999999</v>
      </c>
      <c r="F16" s="39">
        <f t="shared" ref="F16:F17" si="19">U16*0.1</f>
        <v>5819.2000000000007</v>
      </c>
      <c r="G16" s="39">
        <f t="shared" ref="G16:G17" si="20">U16*0.08</f>
        <v>4655.3599999999997</v>
      </c>
      <c r="H16" s="39">
        <f t="shared" ref="H16:H17" si="21">U16*0.03</f>
        <v>1745.76</v>
      </c>
      <c r="I16" s="39">
        <f t="shared" ref="I16:I17" si="22">U16*0.06</f>
        <v>3491.52</v>
      </c>
      <c r="J16" s="39">
        <f t="shared" ref="J16:J17" si="23">U16*0.1</f>
        <v>5819.2000000000007</v>
      </c>
      <c r="K16" s="39">
        <f t="shared" ref="K16:K17" si="24">U16*0.03</f>
        <v>1745.76</v>
      </c>
      <c r="L16" s="39">
        <f t="shared" ref="L16:L17" si="25">U16*0.06</f>
        <v>3491.52</v>
      </c>
      <c r="M16" s="39">
        <f t="shared" ref="M16:M17" si="26">U16*0.05</f>
        <v>2909.6000000000004</v>
      </c>
      <c r="N16" s="39">
        <f t="shared" ref="N16:N17" si="27">U16*0.01</f>
        <v>581.91999999999996</v>
      </c>
      <c r="O16" s="39">
        <f t="shared" ref="O16:O17" si="28">U16*0.08</f>
        <v>4655.3599999999997</v>
      </c>
      <c r="P16" s="39">
        <f t="shared" ref="P16:P17" si="29">U16*0.01</f>
        <v>581.91999999999996</v>
      </c>
      <c r="Q16" s="39">
        <f t="shared" ref="Q16:Q17" si="30">U16*0.05</f>
        <v>2909.6000000000004</v>
      </c>
      <c r="R16" s="39">
        <f t="shared" ref="R16:R17" si="31">U16*0.02</f>
        <v>1163.8399999999999</v>
      </c>
      <c r="S16" s="40">
        <f t="shared" ref="S16:S17" si="32">U16*0.14</f>
        <v>8146.880000000001</v>
      </c>
      <c r="T16" s="40">
        <f t="shared" ref="T16:T17" si="33">U16*0.08</f>
        <v>4655.3599999999997</v>
      </c>
      <c r="U16" s="5">
        <v>58192</v>
      </c>
    </row>
    <row r="17" spans="1:21" ht="13.5" customHeight="1" x14ac:dyDescent="0.15">
      <c r="A17" s="48" t="s">
        <v>115</v>
      </c>
      <c r="B17" s="60" t="s">
        <v>112</v>
      </c>
      <c r="C17" s="5" t="s">
        <v>104</v>
      </c>
      <c r="D17" s="39">
        <f t="shared" si="17"/>
        <v>5828.56</v>
      </c>
      <c r="E17" s="40">
        <f t="shared" si="18"/>
        <v>1457.14</v>
      </c>
      <c r="F17" s="39">
        <f t="shared" si="19"/>
        <v>7285.7000000000007</v>
      </c>
      <c r="G17" s="39">
        <f t="shared" si="20"/>
        <v>5828.56</v>
      </c>
      <c r="H17" s="39">
        <f t="shared" si="21"/>
        <v>2185.71</v>
      </c>
      <c r="I17" s="39">
        <f t="shared" si="22"/>
        <v>4371.42</v>
      </c>
      <c r="J17" s="39">
        <f t="shared" si="23"/>
        <v>7285.7000000000007</v>
      </c>
      <c r="K17" s="39">
        <f t="shared" si="24"/>
        <v>2185.71</v>
      </c>
      <c r="L17" s="39">
        <f t="shared" si="25"/>
        <v>4371.42</v>
      </c>
      <c r="M17" s="39">
        <f t="shared" si="26"/>
        <v>3642.8500000000004</v>
      </c>
      <c r="N17" s="39">
        <f t="shared" si="27"/>
        <v>728.57</v>
      </c>
      <c r="O17" s="39">
        <f t="shared" si="28"/>
        <v>5828.56</v>
      </c>
      <c r="P17" s="39">
        <f t="shared" si="29"/>
        <v>728.57</v>
      </c>
      <c r="Q17" s="39">
        <f t="shared" si="30"/>
        <v>3642.8500000000004</v>
      </c>
      <c r="R17" s="39">
        <f t="shared" si="31"/>
        <v>1457.14</v>
      </c>
      <c r="S17" s="40">
        <f t="shared" si="32"/>
        <v>10199.980000000001</v>
      </c>
      <c r="T17" s="40">
        <f t="shared" si="33"/>
        <v>5828.56</v>
      </c>
      <c r="U17" s="5">
        <v>72857</v>
      </c>
    </row>
    <row r="18" spans="1:21" ht="19.5" customHeight="1" x14ac:dyDescent="0.15">
      <c r="A18" s="79"/>
      <c r="B18" s="74"/>
      <c r="C18" s="75"/>
      <c r="D18" s="80"/>
      <c r="E18" s="81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3"/>
      <c r="R18" s="84"/>
      <c r="S18" s="84"/>
      <c r="T18" s="84"/>
      <c r="U18" s="5">
        <f>SUM(U13:U17)</f>
        <v>203907</v>
      </c>
    </row>
    <row r="19" spans="1:21" ht="22.5" customHeight="1" x14ac:dyDescent="0.15">
      <c r="A19" s="137" t="s">
        <v>116</v>
      </c>
      <c r="B19" s="137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</row>
    <row r="20" spans="1:21" ht="22.5" customHeight="1" x14ac:dyDescent="0.15">
      <c r="A20" s="125" t="s">
        <v>94</v>
      </c>
      <c r="B20" s="125" t="s">
        <v>6</v>
      </c>
      <c r="C20" s="135" t="s">
        <v>80</v>
      </c>
      <c r="D20" s="127" t="s">
        <v>55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9"/>
      <c r="Q20" s="67" t="s">
        <v>56</v>
      </c>
      <c r="R20" s="67"/>
      <c r="S20" s="67"/>
      <c r="T20" s="125" t="s">
        <v>61</v>
      </c>
    </row>
    <row r="21" spans="1:21" ht="53.25" customHeight="1" x14ac:dyDescent="0.15">
      <c r="A21" s="125"/>
      <c r="B21" s="125"/>
      <c r="C21" s="125"/>
      <c r="D21" s="34" t="s">
        <v>8</v>
      </c>
      <c r="E21" s="34" t="s">
        <v>9</v>
      </c>
      <c r="F21" s="34" t="s">
        <v>10</v>
      </c>
      <c r="G21" s="34" t="s">
        <v>51</v>
      </c>
      <c r="H21" s="34" t="s">
        <v>52</v>
      </c>
      <c r="I21" s="34" t="s">
        <v>97</v>
      </c>
      <c r="J21" s="34" t="s">
        <v>98</v>
      </c>
      <c r="K21" s="34" t="s">
        <v>16</v>
      </c>
      <c r="L21" s="34" t="s">
        <v>17</v>
      </c>
      <c r="M21" s="34" t="s">
        <v>18</v>
      </c>
      <c r="N21" s="34" t="s">
        <v>19</v>
      </c>
      <c r="O21" s="34" t="s">
        <v>20</v>
      </c>
      <c r="P21" s="34" t="s">
        <v>21</v>
      </c>
      <c r="Q21" s="34" t="s">
        <v>53</v>
      </c>
      <c r="R21" s="34" t="s">
        <v>23</v>
      </c>
      <c r="S21" s="34" t="s">
        <v>25</v>
      </c>
      <c r="T21" s="125"/>
    </row>
    <row r="22" spans="1:21" ht="17.25" customHeight="1" x14ac:dyDescent="0.15">
      <c r="A22" s="125" t="s">
        <v>27</v>
      </c>
      <c r="B22" s="125"/>
      <c r="C22" s="125"/>
      <c r="D22" s="44">
        <v>0.08</v>
      </c>
      <c r="E22" s="44">
        <v>0.02</v>
      </c>
      <c r="F22" s="44">
        <v>0.15</v>
      </c>
      <c r="G22" s="44">
        <v>0.05</v>
      </c>
      <c r="H22" s="44">
        <v>0.02</v>
      </c>
      <c r="I22" s="44">
        <v>0.03</v>
      </c>
      <c r="J22" s="44">
        <v>0.13</v>
      </c>
      <c r="K22" s="44">
        <v>0.15</v>
      </c>
      <c r="L22" s="44">
        <v>0.05</v>
      </c>
      <c r="M22" s="44">
        <v>0.05</v>
      </c>
      <c r="N22" s="44">
        <v>0.05</v>
      </c>
      <c r="O22" s="44">
        <v>0.01</v>
      </c>
      <c r="P22" s="44">
        <v>0.01</v>
      </c>
      <c r="Q22" s="44">
        <v>0.05</v>
      </c>
      <c r="R22" s="44">
        <v>0.05</v>
      </c>
      <c r="S22" s="44">
        <v>0.1</v>
      </c>
      <c r="T22" s="44">
        <v>1</v>
      </c>
    </row>
    <row r="23" spans="1:21" ht="17.25" customHeight="1" x14ac:dyDescent="0.15">
      <c r="A23" s="48" t="s">
        <v>117</v>
      </c>
      <c r="B23" s="71" t="s">
        <v>109</v>
      </c>
      <c r="C23" s="5" t="s">
        <v>104</v>
      </c>
      <c r="D23" s="65">
        <f>T23*0.08</f>
        <v>1983.2</v>
      </c>
      <c r="E23" s="65">
        <f>T23*0.02</f>
        <v>495.8</v>
      </c>
      <c r="F23" s="65">
        <f>T23*0.15</f>
        <v>3718.5</v>
      </c>
      <c r="G23" s="65">
        <f>T23*0.05</f>
        <v>1239.5</v>
      </c>
      <c r="H23" s="65">
        <f>T23*0.02</f>
        <v>495.8</v>
      </c>
      <c r="I23" s="65">
        <f>T23*0.03</f>
        <v>743.69999999999993</v>
      </c>
      <c r="J23" s="39">
        <f>T23*0.13</f>
        <v>3222.7000000000003</v>
      </c>
      <c r="K23" s="65">
        <f>T23*0.15</f>
        <v>3718.5</v>
      </c>
      <c r="L23" s="65">
        <f>T23*0.05</f>
        <v>1239.5</v>
      </c>
      <c r="M23" s="65">
        <f>T23*0.05</f>
        <v>1239.5</v>
      </c>
      <c r="N23" s="65">
        <f>T23*0.05</f>
        <v>1239.5</v>
      </c>
      <c r="O23" s="65">
        <f>T23*0.01</f>
        <v>247.9</v>
      </c>
      <c r="P23" s="65">
        <f>T23*0.01</f>
        <v>247.9</v>
      </c>
      <c r="Q23" s="65">
        <f>T23*0.05</f>
        <v>1239.5</v>
      </c>
      <c r="R23" s="65">
        <f>T23*0.05</f>
        <v>1239.5</v>
      </c>
      <c r="S23" s="39">
        <f>T23*0.1</f>
        <v>2479</v>
      </c>
      <c r="T23" s="5">
        <v>24790</v>
      </c>
    </row>
    <row r="24" spans="1:21" ht="17.25" customHeight="1" x14ac:dyDescent="0.15">
      <c r="A24" s="48" t="s">
        <v>118</v>
      </c>
      <c r="B24" s="71" t="s">
        <v>107</v>
      </c>
      <c r="C24" s="5" t="s">
        <v>104</v>
      </c>
      <c r="D24" s="65">
        <f>T24*0.08</f>
        <v>1023.2</v>
      </c>
      <c r="E24" s="65">
        <f>T24*0.02</f>
        <v>255.8</v>
      </c>
      <c r="F24" s="65">
        <f>T24*0.15</f>
        <v>1918.5</v>
      </c>
      <c r="G24" s="65">
        <f>T24*0.05</f>
        <v>639.5</v>
      </c>
      <c r="H24" s="65">
        <f>T24*0.02</f>
        <v>255.8</v>
      </c>
      <c r="I24" s="65">
        <f>T24*0.03</f>
        <v>383.7</v>
      </c>
      <c r="J24" s="39">
        <f>T24*0.13</f>
        <v>1662.7</v>
      </c>
      <c r="K24" s="65">
        <f>T24*0.15</f>
        <v>1918.5</v>
      </c>
      <c r="L24" s="65">
        <f>T24*0.05</f>
        <v>639.5</v>
      </c>
      <c r="M24" s="65">
        <f>T24*0.05</f>
        <v>639.5</v>
      </c>
      <c r="N24" s="65">
        <f>T24*0.05</f>
        <v>639.5</v>
      </c>
      <c r="O24" s="65">
        <f>T24*0.01</f>
        <v>127.9</v>
      </c>
      <c r="P24" s="65">
        <f>T24*0.01</f>
        <v>127.9</v>
      </c>
      <c r="Q24" s="65">
        <f>T24*0.05</f>
        <v>639.5</v>
      </c>
      <c r="R24" s="65">
        <f>T24*0.05</f>
        <v>639.5</v>
      </c>
      <c r="S24" s="39">
        <f>T24*0.1</f>
        <v>1279</v>
      </c>
      <c r="T24" s="5">
        <v>12790</v>
      </c>
    </row>
    <row r="25" spans="1:21" x14ac:dyDescent="0.15">
      <c r="T25" s="5">
        <f>SUM(T20:T24)</f>
        <v>37581</v>
      </c>
    </row>
  </sheetData>
  <mergeCells count="22">
    <mergeCell ref="A1:T1"/>
    <mergeCell ref="D2:P2"/>
    <mergeCell ref="Q2:T2"/>
    <mergeCell ref="A4:B4"/>
    <mergeCell ref="A11:V11"/>
    <mergeCell ref="D12:P12"/>
    <mergeCell ref="Q12:T12"/>
    <mergeCell ref="A14:C14"/>
    <mergeCell ref="A19:U19"/>
    <mergeCell ref="D20:P20"/>
    <mergeCell ref="T20:T21"/>
    <mergeCell ref="U12:U13"/>
    <mergeCell ref="A22:C22"/>
    <mergeCell ref="A2:A3"/>
    <mergeCell ref="A12:A13"/>
    <mergeCell ref="A20:A21"/>
    <mergeCell ref="B2:B3"/>
    <mergeCell ref="B12:B13"/>
    <mergeCell ref="B20:B21"/>
    <mergeCell ref="C2:C3"/>
    <mergeCell ref="C12:C13"/>
    <mergeCell ref="C20:C21"/>
  </mergeCells>
  <phoneticPr fontId="33" type="noConversion"/>
  <pageMargins left="0.511811023622047" right="0.118110236220472" top="0.15748031496063" bottom="0.15748031496063" header="0.31496062992126" footer="0.31496062992126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tabSelected="1" workbookViewId="0">
      <selection activeCell="J5" sqref="J5"/>
    </sheetView>
  </sheetViews>
  <sheetFormatPr defaultColWidth="9" defaultRowHeight="27" customHeight="1" x14ac:dyDescent="0.15"/>
  <cols>
    <col min="1" max="1" width="10.625" style="33" customWidth="1"/>
    <col min="2" max="2" width="5.125" style="33" customWidth="1"/>
    <col min="3" max="4" width="6" style="68" bestFit="1" customWidth="1"/>
    <col min="5" max="5" width="6" style="33" customWidth="1"/>
    <col min="6" max="6" width="6.375" style="33" customWidth="1"/>
    <col min="7" max="7" width="7" style="33" customWidth="1"/>
    <col min="8" max="8" width="6" style="33" bestFit="1" customWidth="1"/>
    <col min="9" max="9" width="5.25" style="33" bestFit="1" customWidth="1"/>
    <col min="10" max="10" width="5.125" style="33" customWidth="1"/>
    <col min="11" max="11" width="5.75" style="33" customWidth="1"/>
    <col min="12" max="12" width="7.5" style="33" bestFit="1" customWidth="1"/>
    <col min="13" max="14" width="5.25" style="33" bestFit="1" customWidth="1"/>
    <col min="15" max="15" width="6.75" style="33" bestFit="1" customWidth="1"/>
    <col min="16" max="17" width="5.25" style="33" bestFit="1" customWidth="1"/>
    <col min="18" max="19" width="6" style="33" bestFit="1" customWidth="1"/>
    <col min="20" max="20" width="5.25" style="33" bestFit="1" customWidth="1"/>
    <col min="21" max="22" width="7.5" style="33" customWidth="1"/>
    <col min="23" max="16384" width="9" style="33"/>
  </cols>
  <sheetData>
    <row r="1" spans="1:22" ht="27" customHeight="1" x14ac:dyDescent="0.15">
      <c r="A1" s="126" t="s">
        <v>119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</row>
    <row r="2" spans="1:22" ht="27" customHeight="1" x14ac:dyDescent="0.15">
      <c r="A2" s="130" t="s">
        <v>94</v>
      </c>
      <c r="B2" s="138" t="s">
        <v>120</v>
      </c>
      <c r="C2" s="138" t="s">
        <v>80</v>
      </c>
      <c r="D2" s="63"/>
      <c r="E2" s="130" t="s">
        <v>71</v>
      </c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27" t="s">
        <v>72</v>
      </c>
      <c r="S2" s="128"/>
      <c r="T2" s="128"/>
      <c r="U2" s="129"/>
      <c r="V2" s="67"/>
    </row>
    <row r="3" spans="1:22" s="62" customFormat="1" ht="45" x14ac:dyDescent="0.15">
      <c r="A3" s="130"/>
      <c r="B3" s="138"/>
      <c r="C3" s="130"/>
      <c r="D3" s="34" t="s">
        <v>8</v>
      </c>
      <c r="E3" s="34" t="s">
        <v>9</v>
      </c>
      <c r="F3" s="34" t="s">
        <v>10</v>
      </c>
      <c r="G3" s="34" t="s">
        <v>603</v>
      </c>
      <c r="H3" s="34" t="s">
        <v>604</v>
      </c>
      <c r="I3" s="34" t="s">
        <v>52</v>
      </c>
      <c r="J3" s="34" t="s">
        <v>97</v>
      </c>
      <c r="K3" s="34" t="s">
        <v>98</v>
      </c>
      <c r="L3" s="34" t="s">
        <v>16</v>
      </c>
      <c r="M3" s="34" t="s">
        <v>17</v>
      </c>
      <c r="N3" s="34" t="s">
        <v>18</v>
      </c>
      <c r="O3" s="34" t="s">
        <v>19</v>
      </c>
      <c r="P3" s="34" t="s">
        <v>20</v>
      </c>
      <c r="Q3" s="34" t="s">
        <v>21</v>
      </c>
      <c r="R3" s="35" t="s">
        <v>121</v>
      </c>
      <c r="S3" s="35" t="s">
        <v>53</v>
      </c>
      <c r="T3" s="35" t="s">
        <v>23</v>
      </c>
      <c r="U3" s="35" t="s">
        <v>25</v>
      </c>
      <c r="V3" s="69" t="s">
        <v>61</v>
      </c>
    </row>
    <row r="4" spans="1:22" s="62" customFormat="1" ht="19.5" customHeight="1" x14ac:dyDescent="0.15">
      <c r="A4" s="131" t="s">
        <v>27</v>
      </c>
      <c r="B4" s="132"/>
      <c r="C4" s="63"/>
      <c r="D4" s="113">
        <v>0.08</v>
      </c>
      <c r="E4" s="113">
        <v>0.02</v>
      </c>
      <c r="F4" s="113">
        <v>0.1</v>
      </c>
      <c r="G4" s="113">
        <v>0.05</v>
      </c>
      <c r="H4" s="113">
        <v>0.02</v>
      </c>
      <c r="I4" s="113">
        <v>0.03</v>
      </c>
      <c r="J4" s="113">
        <v>0.1</v>
      </c>
      <c r="K4" s="113">
        <v>0.2</v>
      </c>
      <c r="L4" s="113">
        <v>0.02</v>
      </c>
      <c r="M4" s="113">
        <v>0.05</v>
      </c>
      <c r="N4" s="113">
        <v>0.05</v>
      </c>
      <c r="O4" s="113">
        <v>0.01</v>
      </c>
      <c r="P4" s="113">
        <v>0.01</v>
      </c>
      <c r="Q4" s="113">
        <v>0.01</v>
      </c>
      <c r="R4" s="113">
        <v>0.06</v>
      </c>
      <c r="S4" s="113">
        <v>0.12</v>
      </c>
      <c r="T4" s="113">
        <v>0.04</v>
      </c>
      <c r="U4" s="113">
        <v>0.03</v>
      </c>
      <c r="V4" s="37">
        <v>1</v>
      </c>
    </row>
    <row r="5" spans="1:22" ht="19.5" customHeight="1" x14ac:dyDescent="0.15">
      <c r="A5" s="57" t="s">
        <v>122</v>
      </c>
      <c r="B5" s="57" t="s">
        <v>105</v>
      </c>
      <c r="C5" s="5" t="s">
        <v>123</v>
      </c>
      <c r="D5" s="39">
        <f t="shared" ref="D5" si="0">V5*0.08</f>
        <v>784.80000000000007</v>
      </c>
      <c r="E5" s="40">
        <f t="shared" ref="E5" si="1">V5*0.02</f>
        <v>196.20000000000002</v>
      </c>
      <c r="F5" s="39">
        <f t="shared" ref="F5" si="2">V5*0.1</f>
        <v>981</v>
      </c>
      <c r="G5" s="39">
        <f t="shared" ref="G5" si="3">V5*0.05</f>
        <v>490.5</v>
      </c>
      <c r="H5" s="39">
        <f>V5*0.02</f>
        <v>196.20000000000002</v>
      </c>
      <c r="I5" s="39">
        <f t="shared" ref="I5" si="4">V5*0.03</f>
        <v>294.3</v>
      </c>
      <c r="J5" s="39">
        <f t="shared" ref="J5" si="5">V5*0.1</f>
        <v>981</v>
      </c>
      <c r="K5" s="39">
        <f t="shared" ref="K5" si="6">V5*0.2</f>
        <v>1962</v>
      </c>
      <c r="L5" s="39">
        <f t="shared" ref="L5" si="7">V5*0.02</f>
        <v>196.20000000000002</v>
      </c>
      <c r="M5" s="39">
        <f t="shared" ref="M5" si="8">V5*0.05</f>
        <v>490.5</v>
      </c>
      <c r="N5" s="39">
        <f t="shared" ref="N5" si="9">V5*0.05</f>
        <v>490.5</v>
      </c>
      <c r="O5" s="39">
        <f t="shared" ref="O5" si="10">V5*0.01</f>
        <v>98.100000000000009</v>
      </c>
      <c r="P5" s="39">
        <f t="shared" ref="P5" si="11">V5*0.01</f>
        <v>98.100000000000009</v>
      </c>
      <c r="Q5" s="39">
        <f t="shared" ref="Q5" si="12">V5*0.01</f>
        <v>98.100000000000009</v>
      </c>
      <c r="R5" s="13">
        <f>V5*0.06</f>
        <v>588.6</v>
      </c>
      <c r="S5" s="42">
        <f>V5*0.12</f>
        <v>1177.2</v>
      </c>
      <c r="T5" s="42">
        <f t="shared" ref="T5" si="13">V5*0.04</f>
        <v>392.40000000000003</v>
      </c>
      <c r="U5" s="42">
        <f t="shared" ref="U5" si="14">V5*0.03</f>
        <v>294.3</v>
      </c>
      <c r="V5" s="5">
        <v>9810</v>
      </c>
    </row>
    <row r="6" spans="1:22" ht="19.5" customHeight="1" x14ac:dyDescent="0.15">
      <c r="A6" s="57" t="s">
        <v>124</v>
      </c>
      <c r="B6" s="57" t="s">
        <v>125</v>
      </c>
      <c r="C6" s="5" t="s">
        <v>123</v>
      </c>
      <c r="D6" s="39">
        <f t="shared" ref="D6:D18" si="15">V6*0.08</f>
        <v>784.80000000000007</v>
      </c>
      <c r="E6" s="40">
        <f t="shared" ref="E6:E18" si="16">V6*0.02</f>
        <v>196.20000000000002</v>
      </c>
      <c r="F6" s="39">
        <f t="shared" ref="F6:F18" si="17">V6*0.1</f>
        <v>981</v>
      </c>
      <c r="G6" s="39">
        <f t="shared" ref="G6:G18" si="18">V6*0.05</f>
        <v>490.5</v>
      </c>
      <c r="H6" s="39">
        <f t="shared" ref="H6:H18" si="19">V6*0.02</f>
        <v>196.20000000000002</v>
      </c>
      <c r="I6" s="39">
        <f t="shared" ref="I6:I18" si="20">V6*0.03</f>
        <v>294.3</v>
      </c>
      <c r="J6" s="39">
        <f t="shared" ref="J6:J18" si="21">V6*0.1</f>
        <v>981</v>
      </c>
      <c r="K6" s="39">
        <f t="shared" ref="K6:K18" si="22">V6*0.2</f>
        <v>1962</v>
      </c>
      <c r="L6" s="39">
        <f t="shared" ref="L6:L18" si="23">V6*0.02</f>
        <v>196.20000000000002</v>
      </c>
      <c r="M6" s="39">
        <f t="shared" ref="M6:M18" si="24">V6*0.05</f>
        <v>490.5</v>
      </c>
      <c r="N6" s="39">
        <f t="shared" ref="N6:N18" si="25">V6*0.05</f>
        <v>490.5</v>
      </c>
      <c r="O6" s="39">
        <f t="shared" ref="O6:O18" si="26">V6*0.01</f>
        <v>98.100000000000009</v>
      </c>
      <c r="P6" s="39">
        <f t="shared" ref="P6:P18" si="27">V6*0.01</f>
        <v>98.100000000000009</v>
      </c>
      <c r="Q6" s="39">
        <f t="shared" ref="Q6:Q18" si="28">V6*0.01</f>
        <v>98.100000000000009</v>
      </c>
      <c r="R6" s="13">
        <f t="shared" ref="R6:R18" si="29">V6*0.06</f>
        <v>588.6</v>
      </c>
      <c r="S6" s="42">
        <f t="shared" ref="S6:S18" si="30">V6*0.12</f>
        <v>1177.2</v>
      </c>
      <c r="T6" s="42">
        <f t="shared" ref="T6:T18" si="31">V6*0.04</f>
        <v>392.40000000000003</v>
      </c>
      <c r="U6" s="42">
        <f t="shared" ref="U6:U18" si="32">V6*0.03</f>
        <v>294.3</v>
      </c>
      <c r="V6" s="5">
        <v>9810</v>
      </c>
    </row>
    <row r="7" spans="1:22" ht="19.5" customHeight="1" x14ac:dyDescent="0.15">
      <c r="A7" s="57" t="s">
        <v>126</v>
      </c>
      <c r="B7" s="57" t="s">
        <v>103</v>
      </c>
      <c r="C7" s="5" t="s">
        <v>123</v>
      </c>
      <c r="D7" s="39">
        <f t="shared" si="15"/>
        <v>882.4</v>
      </c>
      <c r="E7" s="40">
        <f t="shared" si="16"/>
        <v>220.6</v>
      </c>
      <c r="F7" s="39">
        <f t="shared" si="17"/>
        <v>1103</v>
      </c>
      <c r="G7" s="39">
        <f t="shared" si="18"/>
        <v>551.5</v>
      </c>
      <c r="H7" s="39">
        <f t="shared" si="19"/>
        <v>220.6</v>
      </c>
      <c r="I7" s="39">
        <f t="shared" si="20"/>
        <v>330.9</v>
      </c>
      <c r="J7" s="39">
        <f t="shared" si="21"/>
        <v>1103</v>
      </c>
      <c r="K7" s="39">
        <f t="shared" si="22"/>
        <v>2206</v>
      </c>
      <c r="L7" s="39">
        <f t="shared" si="23"/>
        <v>220.6</v>
      </c>
      <c r="M7" s="39">
        <f t="shared" si="24"/>
        <v>551.5</v>
      </c>
      <c r="N7" s="39">
        <f t="shared" si="25"/>
        <v>551.5</v>
      </c>
      <c r="O7" s="39">
        <f t="shared" si="26"/>
        <v>110.3</v>
      </c>
      <c r="P7" s="39">
        <f t="shared" si="27"/>
        <v>110.3</v>
      </c>
      <c r="Q7" s="39">
        <f t="shared" si="28"/>
        <v>110.3</v>
      </c>
      <c r="R7" s="13">
        <f t="shared" si="29"/>
        <v>661.8</v>
      </c>
      <c r="S7" s="42">
        <f t="shared" si="30"/>
        <v>1323.6</v>
      </c>
      <c r="T7" s="42">
        <f t="shared" si="31"/>
        <v>441.2</v>
      </c>
      <c r="U7" s="42">
        <f t="shared" si="32"/>
        <v>330.9</v>
      </c>
      <c r="V7" s="5">
        <v>11030</v>
      </c>
    </row>
    <row r="8" spans="1:22" ht="19.5" customHeight="1" x14ac:dyDescent="0.15">
      <c r="A8" s="57" t="s">
        <v>127</v>
      </c>
      <c r="B8" s="57" t="s">
        <v>103</v>
      </c>
      <c r="C8" s="5" t="s">
        <v>123</v>
      </c>
      <c r="D8" s="39">
        <f t="shared" si="15"/>
        <v>882.4</v>
      </c>
      <c r="E8" s="40">
        <f t="shared" si="16"/>
        <v>220.6</v>
      </c>
      <c r="F8" s="39">
        <f t="shared" si="17"/>
        <v>1103</v>
      </c>
      <c r="G8" s="39">
        <f t="shared" si="18"/>
        <v>551.5</v>
      </c>
      <c r="H8" s="39">
        <f t="shared" si="19"/>
        <v>220.6</v>
      </c>
      <c r="I8" s="39">
        <f t="shared" si="20"/>
        <v>330.9</v>
      </c>
      <c r="J8" s="39">
        <f t="shared" si="21"/>
        <v>1103</v>
      </c>
      <c r="K8" s="39">
        <f t="shared" si="22"/>
        <v>2206</v>
      </c>
      <c r="L8" s="39">
        <f t="shared" si="23"/>
        <v>220.6</v>
      </c>
      <c r="M8" s="39">
        <f t="shared" si="24"/>
        <v>551.5</v>
      </c>
      <c r="N8" s="39">
        <f t="shared" si="25"/>
        <v>551.5</v>
      </c>
      <c r="O8" s="39">
        <f t="shared" si="26"/>
        <v>110.3</v>
      </c>
      <c r="P8" s="39">
        <f t="shared" si="27"/>
        <v>110.3</v>
      </c>
      <c r="Q8" s="39">
        <f t="shared" si="28"/>
        <v>110.3</v>
      </c>
      <c r="R8" s="13">
        <f t="shared" si="29"/>
        <v>661.8</v>
      </c>
      <c r="S8" s="42">
        <f t="shared" si="30"/>
        <v>1323.6</v>
      </c>
      <c r="T8" s="42">
        <f t="shared" si="31"/>
        <v>441.2</v>
      </c>
      <c r="U8" s="42">
        <f t="shared" si="32"/>
        <v>330.9</v>
      </c>
      <c r="V8" s="5">
        <v>11030</v>
      </c>
    </row>
    <row r="9" spans="1:22" ht="19.5" customHeight="1" x14ac:dyDescent="0.15">
      <c r="A9" s="57" t="s">
        <v>128</v>
      </c>
      <c r="B9" s="57" t="s">
        <v>129</v>
      </c>
      <c r="C9" s="5" t="s">
        <v>123</v>
      </c>
      <c r="D9" s="39">
        <f t="shared" si="15"/>
        <v>212.8</v>
      </c>
      <c r="E9" s="40">
        <f t="shared" si="16"/>
        <v>53.2</v>
      </c>
      <c r="F9" s="39">
        <f t="shared" si="17"/>
        <v>266</v>
      </c>
      <c r="G9" s="39">
        <f t="shared" si="18"/>
        <v>133</v>
      </c>
      <c r="H9" s="39">
        <f t="shared" si="19"/>
        <v>53.2</v>
      </c>
      <c r="I9" s="39">
        <f t="shared" si="20"/>
        <v>79.8</v>
      </c>
      <c r="J9" s="39">
        <f t="shared" si="21"/>
        <v>266</v>
      </c>
      <c r="K9" s="39">
        <f t="shared" si="22"/>
        <v>532</v>
      </c>
      <c r="L9" s="39">
        <f t="shared" si="23"/>
        <v>53.2</v>
      </c>
      <c r="M9" s="39">
        <f t="shared" si="24"/>
        <v>133</v>
      </c>
      <c r="N9" s="39">
        <f t="shared" si="25"/>
        <v>133</v>
      </c>
      <c r="O9" s="39">
        <f t="shared" si="26"/>
        <v>26.6</v>
      </c>
      <c r="P9" s="39">
        <f t="shared" si="27"/>
        <v>26.6</v>
      </c>
      <c r="Q9" s="39">
        <f t="shared" si="28"/>
        <v>26.6</v>
      </c>
      <c r="R9" s="13">
        <f t="shared" si="29"/>
        <v>159.6</v>
      </c>
      <c r="S9" s="42">
        <f t="shared" si="30"/>
        <v>319.2</v>
      </c>
      <c r="T9" s="42">
        <f t="shared" si="31"/>
        <v>106.4</v>
      </c>
      <c r="U9" s="42">
        <f t="shared" si="32"/>
        <v>79.8</v>
      </c>
      <c r="V9" s="5">
        <v>2660</v>
      </c>
    </row>
    <row r="10" spans="1:22" ht="19.5" customHeight="1" x14ac:dyDescent="0.15">
      <c r="A10" s="57" t="s">
        <v>130</v>
      </c>
      <c r="B10" s="57" t="s">
        <v>131</v>
      </c>
      <c r="C10" s="5" t="s">
        <v>123</v>
      </c>
      <c r="D10" s="39">
        <f t="shared" si="15"/>
        <v>422.40000000000003</v>
      </c>
      <c r="E10" s="40">
        <f t="shared" si="16"/>
        <v>105.60000000000001</v>
      </c>
      <c r="F10" s="39">
        <f t="shared" si="17"/>
        <v>528</v>
      </c>
      <c r="G10" s="39">
        <f t="shared" si="18"/>
        <v>264</v>
      </c>
      <c r="H10" s="39">
        <f t="shared" si="19"/>
        <v>105.60000000000001</v>
      </c>
      <c r="I10" s="39">
        <f t="shared" si="20"/>
        <v>158.4</v>
      </c>
      <c r="J10" s="39">
        <f t="shared" si="21"/>
        <v>528</v>
      </c>
      <c r="K10" s="39">
        <f t="shared" si="22"/>
        <v>1056</v>
      </c>
      <c r="L10" s="39">
        <f t="shared" si="23"/>
        <v>105.60000000000001</v>
      </c>
      <c r="M10" s="39">
        <f t="shared" si="24"/>
        <v>264</v>
      </c>
      <c r="N10" s="39">
        <f t="shared" si="25"/>
        <v>264</v>
      </c>
      <c r="O10" s="39">
        <f t="shared" si="26"/>
        <v>52.800000000000004</v>
      </c>
      <c r="P10" s="39">
        <f t="shared" si="27"/>
        <v>52.800000000000004</v>
      </c>
      <c r="Q10" s="39">
        <f t="shared" si="28"/>
        <v>52.800000000000004</v>
      </c>
      <c r="R10" s="13">
        <f t="shared" si="29"/>
        <v>316.8</v>
      </c>
      <c r="S10" s="42">
        <f t="shared" si="30"/>
        <v>633.6</v>
      </c>
      <c r="T10" s="42">
        <f t="shared" si="31"/>
        <v>211.20000000000002</v>
      </c>
      <c r="U10" s="42">
        <f t="shared" si="32"/>
        <v>158.4</v>
      </c>
      <c r="V10" s="5">
        <v>5280</v>
      </c>
    </row>
    <row r="11" spans="1:22" ht="19.5" customHeight="1" x14ac:dyDescent="0.15">
      <c r="A11" s="57" t="s">
        <v>132</v>
      </c>
      <c r="B11" s="57" t="s">
        <v>133</v>
      </c>
      <c r="C11" s="5" t="s">
        <v>123</v>
      </c>
      <c r="D11" s="39">
        <f t="shared" si="15"/>
        <v>1390.4</v>
      </c>
      <c r="E11" s="40">
        <f t="shared" si="16"/>
        <v>347.6</v>
      </c>
      <c r="F11" s="39">
        <f t="shared" si="17"/>
        <v>1738</v>
      </c>
      <c r="G11" s="39">
        <f t="shared" si="18"/>
        <v>869</v>
      </c>
      <c r="H11" s="39">
        <f t="shared" si="19"/>
        <v>347.6</v>
      </c>
      <c r="I11" s="39">
        <f t="shared" si="20"/>
        <v>521.4</v>
      </c>
      <c r="J11" s="39">
        <f t="shared" si="21"/>
        <v>1738</v>
      </c>
      <c r="K11" s="39">
        <f t="shared" si="22"/>
        <v>3476</v>
      </c>
      <c r="L11" s="39">
        <f t="shared" si="23"/>
        <v>347.6</v>
      </c>
      <c r="M11" s="39">
        <f t="shared" si="24"/>
        <v>869</v>
      </c>
      <c r="N11" s="39">
        <f t="shared" si="25"/>
        <v>869</v>
      </c>
      <c r="O11" s="39">
        <f t="shared" si="26"/>
        <v>173.8</v>
      </c>
      <c r="P11" s="39">
        <f t="shared" si="27"/>
        <v>173.8</v>
      </c>
      <c r="Q11" s="39">
        <f t="shared" si="28"/>
        <v>173.8</v>
      </c>
      <c r="R11" s="13">
        <f t="shared" si="29"/>
        <v>1042.8</v>
      </c>
      <c r="S11" s="42">
        <f t="shared" si="30"/>
        <v>2085.6</v>
      </c>
      <c r="T11" s="42">
        <f t="shared" si="31"/>
        <v>695.2</v>
      </c>
      <c r="U11" s="42">
        <f t="shared" si="32"/>
        <v>521.4</v>
      </c>
      <c r="V11" s="5">
        <v>17380</v>
      </c>
    </row>
    <row r="12" spans="1:22" ht="19.5" customHeight="1" x14ac:dyDescent="0.15">
      <c r="A12" s="57" t="s">
        <v>134</v>
      </c>
      <c r="B12" s="57" t="s">
        <v>133</v>
      </c>
      <c r="C12" s="5" t="s">
        <v>123</v>
      </c>
      <c r="D12" s="39">
        <f t="shared" si="15"/>
        <v>1390.4</v>
      </c>
      <c r="E12" s="40">
        <f t="shared" si="16"/>
        <v>347.6</v>
      </c>
      <c r="F12" s="39">
        <f t="shared" si="17"/>
        <v>1738</v>
      </c>
      <c r="G12" s="39">
        <f t="shared" si="18"/>
        <v>869</v>
      </c>
      <c r="H12" s="39">
        <f t="shared" si="19"/>
        <v>347.6</v>
      </c>
      <c r="I12" s="39">
        <f t="shared" si="20"/>
        <v>521.4</v>
      </c>
      <c r="J12" s="39">
        <f t="shared" si="21"/>
        <v>1738</v>
      </c>
      <c r="K12" s="39">
        <f t="shared" si="22"/>
        <v>3476</v>
      </c>
      <c r="L12" s="39">
        <f t="shared" si="23"/>
        <v>347.6</v>
      </c>
      <c r="M12" s="39">
        <f t="shared" si="24"/>
        <v>869</v>
      </c>
      <c r="N12" s="39">
        <f t="shared" si="25"/>
        <v>869</v>
      </c>
      <c r="O12" s="39">
        <f t="shared" si="26"/>
        <v>173.8</v>
      </c>
      <c r="P12" s="39">
        <f t="shared" si="27"/>
        <v>173.8</v>
      </c>
      <c r="Q12" s="39">
        <f t="shared" si="28"/>
        <v>173.8</v>
      </c>
      <c r="R12" s="13">
        <f t="shared" si="29"/>
        <v>1042.8</v>
      </c>
      <c r="S12" s="42">
        <f t="shared" si="30"/>
        <v>2085.6</v>
      </c>
      <c r="T12" s="42">
        <f t="shared" si="31"/>
        <v>695.2</v>
      </c>
      <c r="U12" s="42">
        <f t="shared" si="32"/>
        <v>521.4</v>
      </c>
      <c r="V12" s="5">
        <v>17380</v>
      </c>
    </row>
    <row r="13" spans="1:22" ht="19.5" customHeight="1" x14ac:dyDescent="0.15">
      <c r="A13" s="57" t="s">
        <v>135</v>
      </c>
      <c r="B13" s="57" t="s">
        <v>103</v>
      </c>
      <c r="C13" s="5" t="s">
        <v>123</v>
      </c>
      <c r="D13" s="39">
        <f t="shared" si="15"/>
        <v>882.4</v>
      </c>
      <c r="E13" s="40">
        <f t="shared" si="16"/>
        <v>220.6</v>
      </c>
      <c r="F13" s="39">
        <f t="shared" si="17"/>
        <v>1103</v>
      </c>
      <c r="G13" s="39">
        <f t="shared" si="18"/>
        <v>551.5</v>
      </c>
      <c r="H13" s="39">
        <f t="shared" si="19"/>
        <v>220.6</v>
      </c>
      <c r="I13" s="39">
        <f t="shared" si="20"/>
        <v>330.9</v>
      </c>
      <c r="J13" s="39">
        <f t="shared" si="21"/>
        <v>1103</v>
      </c>
      <c r="K13" s="39">
        <f t="shared" si="22"/>
        <v>2206</v>
      </c>
      <c r="L13" s="39">
        <f t="shared" si="23"/>
        <v>220.6</v>
      </c>
      <c r="M13" s="39">
        <f t="shared" si="24"/>
        <v>551.5</v>
      </c>
      <c r="N13" s="39">
        <f t="shared" si="25"/>
        <v>551.5</v>
      </c>
      <c r="O13" s="39">
        <f t="shared" si="26"/>
        <v>110.3</v>
      </c>
      <c r="P13" s="39">
        <f t="shared" si="27"/>
        <v>110.3</v>
      </c>
      <c r="Q13" s="39">
        <f t="shared" si="28"/>
        <v>110.3</v>
      </c>
      <c r="R13" s="13">
        <f t="shared" si="29"/>
        <v>661.8</v>
      </c>
      <c r="S13" s="42">
        <f t="shared" si="30"/>
        <v>1323.6</v>
      </c>
      <c r="T13" s="42">
        <f t="shared" si="31"/>
        <v>441.2</v>
      </c>
      <c r="U13" s="42">
        <f t="shared" si="32"/>
        <v>330.9</v>
      </c>
      <c r="V13" s="5">
        <v>11030</v>
      </c>
    </row>
    <row r="14" spans="1:22" ht="19.5" customHeight="1" x14ac:dyDescent="0.15">
      <c r="A14" s="57" t="s">
        <v>136</v>
      </c>
      <c r="B14" s="57" t="s">
        <v>103</v>
      </c>
      <c r="C14" s="5" t="s">
        <v>123</v>
      </c>
      <c r="D14" s="39">
        <f t="shared" si="15"/>
        <v>882.4</v>
      </c>
      <c r="E14" s="40">
        <f t="shared" si="16"/>
        <v>220.6</v>
      </c>
      <c r="F14" s="39">
        <f t="shared" si="17"/>
        <v>1103</v>
      </c>
      <c r="G14" s="39">
        <f t="shared" si="18"/>
        <v>551.5</v>
      </c>
      <c r="H14" s="39">
        <f t="shared" si="19"/>
        <v>220.6</v>
      </c>
      <c r="I14" s="39">
        <f t="shared" si="20"/>
        <v>330.9</v>
      </c>
      <c r="J14" s="39">
        <f t="shared" si="21"/>
        <v>1103</v>
      </c>
      <c r="K14" s="39">
        <f t="shared" si="22"/>
        <v>2206</v>
      </c>
      <c r="L14" s="39">
        <f t="shared" si="23"/>
        <v>220.6</v>
      </c>
      <c r="M14" s="39">
        <f t="shared" si="24"/>
        <v>551.5</v>
      </c>
      <c r="N14" s="39">
        <f t="shared" si="25"/>
        <v>551.5</v>
      </c>
      <c r="O14" s="39">
        <f t="shared" si="26"/>
        <v>110.3</v>
      </c>
      <c r="P14" s="39">
        <f t="shared" si="27"/>
        <v>110.3</v>
      </c>
      <c r="Q14" s="39">
        <f t="shared" si="28"/>
        <v>110.3</v>
      </c>
      <c r="R14" s="13">
        <f t="shared" si="29"/>
        <v>661.8</v>
      </c>
      <c r="S14" s="42">
        <f t="shared" si="30"/>
        <v>1323.6</v>
      </c>
      <c r="T14" s="42">
        <f t="shared" si="31"/>
        <v>441.2</v>
      </c>
      <c r="U14" s="42">
        <f t="shared" si="32"/>
        <v>330.9</v>
      </c>
      <c r="V14" s="5">
        <v>11030</v>
      </c>
    </row>
    <row r="15" spans="1:22" ht="19.5" customHeight="1" x14ac:dyDescent="0.15">
      <c r="A15" s="57" t="s">
        <v>137</v>
      </c>
      <c r="B15" s="57" t="s">
        <v>103</v>
      </c>
      <c r="C15" s="5" t="s">
        <v>123</v>
      </c>
      <c r="D15" s="39">
        <f t="shared" si="15"/>
        <v>882.4</v>
      </c>
      <c r="E15" s="40">
        <f t="shared" si="16"/>
        <v>220.6</v>
      </c>
      <c r="F15" s="39">
        <f t="shared" si="17"/>
        <v>1103</v>
      </c>
      <c r="G15" s="39">
        <f t="shared" si="18"/>
        <v>551.5</v>
      </c>
      <c r="H15" s="39">
        <f t="shared" si="19"/>
        <v>220.6</v>
      </c>
      <c r="I15" s="39">
        <f t="shared" si="20"/>
        <v>330.9</v>
      </c>
      <c r="J15" s="39">
        <f t="shared" si="21"/>
        <v>1103</v>
      </c>
      <c r="K15" s="39">
        <f t="shared" si="22"/>
        <v>2206</v>
      </c>
      <c r="L15" s="39">
        <f t="shared" si="23"/>
        <v>220.6</v>
      </c>
      <c r="M15" s="39">
        <f t="shared" si="24"/>
        <v>551.5</v>
      </c>
      <c r="N15" s="39">
        <f t="shared" si="25"/>
        <v>551.5</v>
      </c>
      <c r="O15" s="39">
        <f t="shared" si="26"/>
        <v>110.3</v>
      </c>
      <c r="P15" s="39">
        <f t="shared" si="27"/>
        <v>110.3</v>
      </c>
      <c r="Q15" s="39">
        <f t="shared" si="28"/>
        <v>110.3</v>
      </c>
      <c r="R15" s="13">
        <f t="shared" si="29"/>
        <v>661.8</v>
      </c>
      <c r="S15" s="42">
        <f t="shared" si="30"/>
        <v>1323.6</v>
      </c>
      <c r="T15" s="42">
        <f t="shared" si="31"/>
        <v>441.2</v>
      </c>
      <c r="U15" s="42">
        <f t="shared" si="32"/>
        <v>330.9</v>
      </c>
      <c r="V15" s="5">
        <v>11030</v>
      </c>
    </row>
    <row r="16" spans="1:22" ht="19.5" customHeight="1" x14ac:dyDescent="0.15">
      <c r="A16" s="57" t="s">
        <v>138</v>
      </c>
      <c r="B16" s="57" t="s">
        <v>103</v>
      </c>
      <c r="C16" s="5" t="s">
        <v>123</v>
      </c>
      <c r="D16" s="39">
        <f t="shared" si="15"/>
        <v>882.4</v>
      </c>
      <c r="E16" s="40">
        <f t="shared" si="16"/>
        <v>220.6</v>
      </c>
      <c r="F16" s="39">
        <f t="shared" si="17"/>
        <v>1103</v>
      </c>
      <c r="G16" s="39">
        <f t="shared" si="18"/>
        <v>551.5</v>
      </c>
      <c r="H16" s="39">
        <f t="shared" si="19"/>
        <v>220.6</v>
      </c>
      <c r="I16" s="39">
        <f t="shared" si="20"/>
        <v>330.9</v>
      </c>
      <c r="J16" s="39">
        <f t="shared" si="21"/>
        <v>1103</v>
      </c>
      <c r="K16" s="39">
        <f t="shared" si="22"/>
        <v>2206</v>
      </c>
      <c r="L16" s="39">
        <f t="shared" si="23"/>
        <v>220.6</v>
      </c>
      <c r="M16" s="39">
        <f t="shared" si="24"/>
        <v>551.5</v>
      </c>
      <c r="N16" s="39">
        <f t="shared" si="25"/>
        <v>551.5</v>
      </c>
      <c r="O16" s="39">
        <f t="shared" si="26"/>
        <v>110.3</v>
      </c>
      <c r="P16" s="39">
        <f t="shared" si="27"/>
        <v>110.3</v>
      </c>
      <c r="Q16" s="39">
        <f t="shared" si="28"/>
        <v>110.3</v>
      </c>
      <c r="R16" s="13">
        <f t="shared" si="29"/>
        <v>661.8</v>
      </c>
      <c r="S16" s="42">
        <f t="shared" si="30"/>
        <v>1323.6</v>
      </c>
      <c r="T16" s="42">
        <f t="shared" si="31"/>
        <v>441.2</v>
      </c>
      <c r="U16" s="42">
        <f t="shared" si="32"/>
        <v>330.9</v>
      </c>
      <c r="V16" s="5">
        <v>11030</v>
      </c>
    </row>
    <row r="17" spans="1:22" ht="19.5" customHeight="1" x14ac:dyDescent="0.15">
      <c r="A17" s="57" t="s">
        <v>139</v>
      </c>
      <c r="B17" s="57" t="s">
        <v>133</v>
      </c>
      <c r="C17" s="5" t="s">
        <v>123</v>
      </c>
      <c r="D17" s="39">
        <f t="shared" si="15"/>
        <v>1390.4</v>
      </c>
      <c r="E17" s="40">
        <f t="shared" si="16"/>
        <v>347.6</v>
      </c>
      <c r="F17" s="39">
        <f t="shared" si="17"/>
        <v>1738</v>
      </c>
      <c r="G17" s="39">
        <f t="shared" si="18"/>
        <v>869</v>
      </c>
      <c r="H17" s="39">
        <f t="shared" si="19"/>
        <v>347.6</v>
      </c>
      <c r="I17" s="39">
        <f t="shared" si="20"/>
        <v>521.4</v>
      </c>
      <c r="J17" s="39">
        <f t="shared" si="21"/>
        <v>1738</v>
      </c>
      <c r="K17" s="39">
        <f t="shared" si="22"/>
        <v>3476</v>
      </c>
      <c r="L17" s="39">
        <f t="shared" si="23"/>
        <v>347.6</v>
      </c>
      <c r="M17" s="39">
        <f t="shared" si="24"/>
        <v>869</v>
      </c>
      <c r="N17" s="39">
        <f t="shared" si="25"/>
        <v>869</v>
      </c>
      <c r="O17" s="39">
        <f t="shared" si="26"/>
        <v>173.8</v>
      </c>
      <c r="P17" s="39">
        <f t="shared" si="27"/>
        <v>173.8</v>
      </c>
      <c r="Q17" s="39">
        <f t="shared" si="28"/>
        <v>173.8</v>
      </c>
      <c r="R17" s="13">
        <f t="shared" si="29"/>
        <v>1042.8</v>
      </c>
      <c r="S17" s="42">
        <f t="shared" si="30"/>
        <v>2085.6</v>
      </c>
      <c r="T17" s="42">
        <f t="shared" si="31"/>
        <v>695.2</v>
      </c>
      <c r="U17" s="42">
        <f t="shared" si="32"/>
        <v>521.4</v>
      </c>
      <c r="V17" s="5">
        <v>17380</v>
      </c>
    </row>
    <row r="18" spans="1:22" ht="19.5" customHeight="1" x14ac:dyDescent="0.15">
      <c r="A18" s="57" t="s">
        <v>140</v>
      </c>
      <c r="B18" s="57" t="s">
        <v>133</v>
      </c>
      <c r="C18" s="5" t="s">
        <v>123</v>
      </c>
      <c r="D18" s="39">
        <f t="shared" si="15"/>
        <v>1390.4</v>
      </c>
      <c r="E18" s="40">
        <f t="shared" si="16"/>
        <v>347.6</v>
      </c>
      <c r="F18" s="39">
        <f t="shared" si="17"/>
        <v>1738</v>
      </c>
      <c r="G18" s="39">
        <f t="shared" si="18"/>
        <v>869</v>
      </c>
      <c r="H18" s="39">
        <f t="shared" si="19"/>
        <v>347.6</v>
      </c>
      <c r="I18" s="39">
        <f t="shared" si="20"/>
        <v>521.4</v>
      </c>
      <c r="J18" s="39">
        <f t="shared" si="21"/>
        <v>1738</v>
      </c>
      <c r="K18" s="39">
        <f t="shared" si="22"/>
        <v>3476</v>
      </c>
      <c r="L18" s="39">
        <f t="shared" si="23"/>
        <v>347.6</v>
      </c>
      <c r="M18" s="39">
        <f t="shared" si="24"/>
        <v>869</v>
      </c>
      <c r="N18" s="39">
        <f t="shared" si="25"/>
        <v>869</v>
      </c>
      <c r="O18" s="39">
        <f t="shared" si="26"/>
        <v>173.8</v>
      </c>
      <c r="P18" s="39">
        <f t="shared" si="27"/>
        <v>173.8</v>
      </c>
      <c r="Q18" s="39">
        <f t="shared" si="28"/>
        <v>173.8</v>
      </c>
      <c r="R18" s="13">
        <f t="shared" si="29"/>
        <v>1042.8</v>
      </c>
      <c r="S18" s="42">
        <f t="shared" si="30"/>
        <v>2085.6</v>
      </c>
      <c r="T18" s="42">
        <f t="shared" si="31"/>
        <v>695.2</v>
      </c>
      <c r="U18" s="42">
        <f t="shared" si="32"/>
        <v>521.4</v>
      </c>
      <c r="V18" s="5">
        <v>17380</v>
      </c>
    </row>
    <row r="19" spans="1:22" ht="27" customHeight="1" x14ac:dyDescent="0.15">
      <c r="T19" s="123" t="s">
        <v>47</v>
      </c>
      <c r="U19" s="123"/>
      <c r="V19" s="32">
        <f>SUM(V5:V18)</f>
        <v>163260</v>
      </c>
    </row>
  </sheetData>
  <mergeCells count="8">
    <mergeCell ref="A1:V1"/>
    <mergeCell ref="E2:Q2"/>
    <mergeCell ref="R2:U2"/>
    <mergeCell ref="A4:B4"/>
    <mergeCell ref="T19:U19"/>
    <mergeCell ref="A2:A3"/>
    <mergeCell ref="B2:B3"/>
    <mergeCell ref="C2:C3"/>
  </mergeCells>
  <phoneticPr fontId="33" type="noConversion"/>
  <pageMargins left="0.51181102362204722" right="0.11811023622047245" top="0.55118110236220474" bottom="0.15748031496062992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workbookViewId="0">
      <selection activeCell="J18" sqref="J18"/>
    </sheetView>
  </sheetViews>
  <sheetFormatPr defaultColWidth="9" defaultRowHeight="13.5" x14ac:dyDescent="0.15"/>
  <cols>
    <col min="1" max="1" width="11.125" style="1" customWidth="1"/>
    <col min="2" max="2" width="7.25" style="1" customWidth="1"/>
    <col min="3" max="3" width="7.625" style="1" customWidth="1"/>
    <col min="4" max="4" width="6" style="1" customWidth="1"/>
    <col min="5" max="5" width="6.25" style="1" customWidth="1"/>
    <col min="6" max="6" width="5.75" style="1" customWidth="1"/>
    <col min="7" max="7" width="6.375" style="1" customWidth="1"/>
    <col min="8" max="8" width="5.75" style="1" customWidth="1"/>
    <col min="9" max="9" width="5.25" style="1" customWidth="1"/>
    <col min="10" max="10" width="6.25" style="1" customWidth="1"/>
    <col min="11" max="11" width="6.125" style="1" customWidth="1"/>
    <col min="12" max="12" width="6.75" style="1" customWidth="1"/>
    <col min="13" max="13" width="5" style="1" customWidth="1"/>
    <col min="14" max="14" width="6.375" style="1" customWidth="1"/>
    <col min="15" max="15" width="7.125" style="1" customWidth="1"/>
    <col min="16" max="16" width="4.25" style="1" customWidth="1"/>
    <col min="17" max="17" width="6" style="1" customWidth="1"/>
    <col min="18" max="18" width="6.375" style="1" customWidth="1"/>
    <col min="19" max="19" width="6.5" style="1" customWidth="1"/>
    <col min="20" max="20" width="7" style="1" customWidth="1"/>
    <col min="21" max="21" width="7.5" style="1" customWidth="1"/>
    <col min="22" max="16384" width="9" style="33"/>
  </cols>
  <sheetData>
    <row r="1" spans="1:21" ht="27.75" customHeight="1" x14ac:dyDescent="0.15">
      <c r="A1" s="126" t="s">
        <v>141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</row>
    <row r="2" spans="1:21" s="62" customFormat="1" ht="33.75" customHeight="1" x14ac:dyDescent="0.15">
      <c r="A2" s="130" t="s">
        <v>94</v>
      </c>
      <c r="B2" s="138" t="s">
        <v>1</v>
      </c>
      <c r="C2" s="130" t="s">
        <v>7</v>
      </c>
      <c r="D2" s="127" t="s">
        <v>49</v>
      </c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7" t="s">
        <v>50</v>
      </c>
      <c r="S2" s="128"/>
      <c r="T2" s="129"/>
      <c r="U2" s="67"/>
    </row>
    <row r="3" spans="1:21" s="2" customFormat="1" ht="45" x14ac:dyDescent="0.15">
      <c r="A3" s="130"/>
      <c r="B3" s="138"/>
      <c r="C3" s="130"/>
      <c r="D3" s="34" t="s">
        <v>8</v>
      </c>
      <c r="E3" s="34" t="s">
        <v>9</v>
      </c>
      <c r="F3" s="34" t="s">
        <v>10</v>
      </c>
      <c r="G3" s="34" t="s">
        <v>51</v>
      </c>
      <c r="H3" s="34" t="s">
        <v>12</v>
      </c>
      <c r="I3" s="34" t="s">
        <v>142</v>
      </c>
      <c r="J3" s="34" t="s">
        <v>14</v>
      </c>
      <c r="K3" s="34" t="s">
        <v>15</v>
      </c>
      <c r="L3" s="34" t="s">
        <v>16</v>
      </c>
      <c r="M3" s="34" t="s">
        <v>143</v>
      </c>
      <c r="N3" s="34" t="s">
        <v>18</v>
      </c>
      <c r="O3" s="34" t="s">
        <v>19</v>
      </c>
      <c r="P3" s="34" t="s">
        <v>20</v>
      </c>
      <c r="Q3" s="34" t="s">
        <v>21</v>
      </c>
      <c r="R3" s="35" t="s">
        <v>53</v>
      </c>
      <c r="S3" s="35" t="s">
        <v>23</v>
      </c>
      <c r="T3" s="35" t="s">
        <v>25</v>
      </c>
      <c r="U3" s="3" t="s">
        <v>61</v>
      </c>
    </row>
    <row r="4" spans="1:21" s="2" customFormat="1" ht="23.25" customHeight="1" x14ac:dyDescent="0.15">
      <c r="A4" s="131" t="s">
        <v>27</v>
      </c>
      <c r="B4" s="132"/>
      <c r="C4" s="63"/>
      <c r="D4" s="112">
        <v>0.08</v>
      </c>
      <c r="E4" s="112">
        <v>0.02</v>
      </c>
      <c r="F4" s="112">
        <v>0.15</v>
      </c>
      <c r="G4" s="112">
        <v>0.05</v>
      </c>
      <c r="H4" s="112">
        <v>0.02</v>
      </c>
      <c r="I4" s="112">
        <v>0.03</v>
      </c>
      <c r="J4" s="112">
        <v>0.12</v>
      </c>
      <c r="K4" s="112">
        <v>0.18</v>
      </c>
      <c r="L4" s="112">
        <v>0.05</v>
      </c>
      <c r="M4" s="112">
        <v>0.05</v>
      </c>
      <c r="N4" s="112">
        <v>0.05</v>
      </c>
      <c r="O4" s="112">
        <v>0.01</v>
      </c>
      <c r="P4" s="112">
        <v>0.01</v>
      </c>
      <c r="Q4" s="112">
        <v>0.01</v>
      </c>
      <c r="R4" s="113">
        <v>0.05</v>
      </c>
      <c r="S4" s="113">
        <v>0.05</v>
      </c>
      <c r="T4" s="113">
        <v>7.0000000000000007E-2</v>
      </c>
      <c r="U4" s="113">
        <v>1</v>
      </c>
    </row>
    <row r="5" spans="1:21" s="62" customFormat="1" ht="17.25" customHeight="1" x14ac:dyDescent="0.15">
      <c r="A5" s="64" t="s">
        <v>144</v>
      </c>
      <c r="B5" s="64" t="s">
        <v>145</v>
      </c>
      <c r="C5" s="5" t="s">
        <v>123</v>
      </c>
      <c r="D5" s="65">
        <f t="shared" ref="D5" si="0">U5*0.08</f>
        <v>612</v>
      </c>
      <c r="E5" s="65">
        <f t="shared" ref="E5" si="1">U5*0.02</f>
        <v>153</v>
      </c>
      <c r="F5" s="65">
        <f t="shared" ref="F5" si="2">U5*0.15</f>
        <v>1147.5</v>
      </c>
      <c r="G5" s="65">
        <f t="shared" ref="G5" si="3">U5*0.05</f>
        <v>382.5</v>
      </c>
      <c r="H5" s="65">
        <f t="shared" ref="H5" si="4">U5*0.02</f>
        <v>153</v>
      </c>
      <c r="I5" s="65">
        <f t="shared" ref="I5" si="5">U5*0.03</f>
        <v>229.5</v>
      </c>
      <c r="J5" s="65">
        <f t="shared" ref="J5" si="6">U5*0.12</f>
        <v>918</v>
      </c>
      <c r="K5" s="66">
        <f>U5*0.18</f>
        <v>1377</v>
      </c>
      <c r="L5" s="65">
        <f t="shared" ref="L5" si="7">U5*0.05</f>
        <v>382.5</v>
      </c>
      <c r="M5" s="65">
        <f t="shared" ref="M5" si="8">U5*0.05</f>
        <v>382.5</v>
      </c>
      <c r="N5" s="65">
        <f t="shared" ref="N5" si="9">U5*0.05</f>
        <v>382.5</v>
      </c>
      <c r="O5" s="65">
        <f t="shared" ref="O5" si="10">U5*0.01</f>
        <v>76.5</v>
      </c>
      <c r="P5" s="65">
        <f t="shared" ref="P5" si="11">U5*0.01</f>
        <v>76.5</v>
      </c>
      <c r="Q5" s="65">
        <f t="shared" ref="Q5" si="12">U5*0.01</f>
        <v>76.5</v>
      </c>
      <c r="R5" s="65">
        <f t="shared" ref="R5" si="13">U5*0.05</f>
        <v>382.5</v>
      </c>
      <c r="S5" s="65">
        <f t="shared" ref="S5" si="14">U5*0.05</f>
        <v>382.5</v>
      </c>
      <c r="T5" s="66">
        <f>U5*0.07</f>
        <v>535.5</v>
      </c>
      <c r="U5" s="61">
        <v>7650</v>
      </c>
    </row>
    <row r="6" spans="1:21" s="62" customFormat="1" ht="17.25" customHeight="1" x14ac:dyDescent="0.15">
      <c r="A6" s="64" t="s">
        <v>146</v>
      </c>
      <c r="B6" s="64" t="s">
        <v>147</v>
      </c>
      <c r="C6" s="5" t="s">
        <v>123</v>
      </c>
      <c r="D6" s="65">
        <f t="shared" ref="D6:D24" si="15">U6*0.08</f>
        <v>640</v>
      </c>
      <c r="E6" s="65">
        <f t="shared" ref="E6:E24" si="16">U6*0.02</f>
        <v>160</v>
      </c>
      <c r="F6" s="65">
        <f t="shared" ref="F6:F24" si="17">U6*0.15</f>
        <v>1200</v>
      </c>
      <c r="G6" s="65">
        <f t="shared" ref="G6:G24" si="18">U6*0.05</f>
        <v>400</v>
      </c>
      <c r="H6" s="65">
        <f t="shared" ref="H6:H24" si="19">U6*0.02</f>
        <v>160</v>
      </c>
      <c r="I6" s="65">
        <f t="shared" ref="I6:I24" si="20">U6*0.03</f>
        <v>240</v>
      </c>
      <c r="J6" s="65">
        <f t="shared" ref="J6:J24" si="21">U6*0.12</f>
        <v>960</v>
      </c>
      <c r="K6" s="66">
        <f t="shared" ref="K6:K24" si="22">U6*0.18</f>
        <v>1440</v>
      </c>
      <c r="L6" s="65">
        <f t="shared" ref="L6:L24" si="23">U6*0.05</f>
        <v>400</v>
      </c>
      <c r="M6" s="65">
        <f t="shared" ref="M6:M24" si="24">U6*0.05</f>
        <v>400</v>
      </c>
      <c r="N6" s="65">
        <f t="shared" ref="N6:N24" si="25">U6*0.05</f>
        <v>400</v>
      </c>
      <c r="O6" s="65">
        <f t="shared" ref="O6:O24" si="26">U6*0.01</f>
        <v>80</v>
      </c>
      <c r="P6" s="65">
        <f t="shared" ref="P6:P24" si="27">U6*0.01</f>
        <v>80</v>
      </c>
      <c r="Q6" s="65">
        <f t="shared" ref="Q6:Q24" si="28">U6*0.01</f>
        <v>80</v>
      </c>
      <c r="R6" s="65">
        <f t="shared" ref="R6:R24" si="29">U6*0.05</f>
        <v>400</v>
      </c>
      <c r="S6" s="65">
        <f t="shared" ref="S6:S24" si="30">U6*0.05</f>
        <v>400</v>
      </c>
      <c r="T6" s="66">
        <f t="shared" ref="T6:T24" si="31">U6*0.07</f>
        <v>560</v>
      </c>
      <c r="U6" s="61">
        <v>8000</v>
      </c>
    </row>
    <row r="7" spans="1:21" s="62" customFormat="1" ht="17.25" customHeight="1" x14ac:dyDescent="0.15">
      <c r="A7" s="64" t="s">
        <v>148</v>
      </c>
      <c r="B7" s="64" t="s">
        <v>149</v>
      </c>
      <c r="C7" s="5" t="s">
        <v>123</v>
      </c>
      <c r="D7" s="65">
        <f t="shared" si="15"/>
        <v>1252.8</v>
      </c>
      <c r="E7" s="65">
        <f t="shared" si="16"/>
        <v>313.2</v>
      </c>
      <c r="F7" s="65">
        <f t="shared" si="17"/>
        <v>2349</v>
      </c>
      <c r="G7" s="65">
        <f t="shared" si="18"/>
        <v>783</v>
      </c>
      <c r="H7" s="65">
        <f t="shared" si="19"/>
        <v>313.2</v>
      </c>
      <c r="I7" s="65">
        <f t="shared" si="20"/>
        <v>469.79999999999995</v>
      </c>
      <c r="J7" s="65">
        <f t="shared" si="21"/>
        <v>1879.1999999999998</v>
      </c>
      <c r="K7" s="66">
        <f t="shared" si="22"/>
        <v>2818.7999999999997</v>
      </c>
      <c r="L7" s="65">
        <f t="shared" si="23"/>
        <v>783</v>
      </c>
      <c r="M7" s="65">
        <f t="shared" si="24"/>
        <v>783</v>
      </c>
      <c r="N7" s="65">
        <f t="shared" si="25"/>
        <v>783</v>
      </c>
      <c r="O7" s="65">
        <f t="shared" si="26"/>
        <v>156.6</v>
      </c>
      <c r="P7" s="65">
        <f t="shared" si="27"/>
        <v>156.6</v>
      </c>
      <c r="Q7" s="65">
        <f t="shared" si="28"/>
        <v>156.6</v>
      </c>
      <c r="R7" s="65">
        <f t="shared" si="29"/>
        <v>783</v>
      </c>
      <c r="S7" s="65">
        <f t="shared" si="30"/>
        <v>783</v>
      </c>
      <c r="T7" s="66">
        <f t="shared" si="31"/>
        <v>1096.2</v>
      </c>
      <c r="U7" s="61">
        <v>15660</v>
      </c>
    </row>
    <row r="8" spans="1:21" s="62" customFormat="1" ht="17.25" customHeight="1" x14ac:dyDescent="0.15">
      <c r="A8" s="64" t="s">
        <v>150</v>
      </c>
      <c r="B8" s="64" t="s">
        <v>151</v>
      </c>
      <c r="C8" s="5" t="s">
        <v>123</v>
      </c>
      <c r="D8" s="65">
        <f t="shared" si="15"/>
        <v>1594.8</v>
      </c>
      <c r="E8" s="65">
        <f t="shared" si="16"/>
        <v>398.7</v>
      </c>
      <c r="F8" s="65">
        <f t="shared" si="17"/>
        <v>2990.25</v>
      </c>
      <c r="G8" s="65">
        <f t="shared" si="18"/>
        <v>996.75</v>
      </c>
      <c r="H8" s="65">
        <f t="shared" si="19"/>
        <v>398.7</v>
      </c>
      <c r="I8" s="65">
        <f t="shared" si="20"/>
        <v>598.04999999999995</v>
      </c>
      <c r="J8" s="65">
        <f t="shared" si="21"/>
        <v>2392.1999999999998</v>
      </c>
      <c r="K8" s="66">
        <f t="shared" si="22"/>
        <v>3588.2999999999997</v>
      </c>
      <c r="L8" s="65">
        <f t="shared" si="23"/>
        <v>996.75</v>
      </c>
      <c r="M8" s="65">
        <f t="shared" si="24"/>
        <v>996.75</v>
      </c>
      <c r="N8" s="65">
        <f t="shared" si="25"/>
        <v>996.75</v>
      </c>
      <c r="O8" s="65">
        <f t="shared" si="26"/>
        <v>199.35</v>
      </c>
      <c r="P8" s="65">
        <f t="shared" si="27"/>
        <v>199.35</v>
      </c>
      <c r="Q8" s="65">
        <f t="shared" si="28"/>
        <v>199.35</v>
      </c>
      <c r="R8" s="65">
        <f t="shared" si="29"/>
        <v>996.75</v>
      </c>
      <c r="S8" s="65">
        <f t="shared" si="30"/>
        <v>996.75</v>
      </c>
      <c r="T8" s="66">
        <f t="shared" si="31"/>
        <v>1395.45</v>
      </c>
      <c r="U8" s="61">
        <v>19935</v>
      </c>
    </row>
    <row r="9" spans="1:21" s="62" customFormat="1" ht="17.25" customHeight="1" x14ac:dyDescent="0.15">
      <c r="A9" s="64" t="s">
        <v>152</v>
      </c>
      <c r="B9" s="64" t="s">
        <v>151</v>
      </c>
      <c r="C9" s="5" t="s">
        <v>123</v>
      </c>
      <c r="D9" s="65">
        <f t="shared" si="15"/>
        <v>1594.8</v>
      </c>
      <c r="E9" s="65">
        <f t="shared" si="16"/>
        <v>398.7</v>
      </c>
      <c r="F9" s="65">
        <f t="shared" si="17"/>
        <v>2990.25</v>
      </c>
      <c r="G9" s="65">
        <f t="shared" si="18"/>
        <v>996.75</v>
      </c>
      <c r="H9" s="65">
        <f t="shared" si="19"/>
        <v>398.7</v>
      </c>
      <c r="I9" s="65">
        <f t="shared" si="20"/>
        <v>598.04999999999995</v>
      </c>
      <c r="J9" s="65">
        <f t="shared" si="21"/>
        <v>2392.1999999999998</v>
      </c>
      <c r="K9" s="66">
        <f t="shared" si="22"/>
        <v>3588.2999999999997</v>
      </c>
      <c r="L9" s="65">
        <f t="shared" si="23"/>
        <v>996.75</v>
      </c>
      <c r="M9" s="65">
        <f t="shared" si="24"/>
        <v>996.75</v>
      </c>
      <c r="N9" s="65">
        <f t="shared" si="25"/>
        <v>996.75</v>
      </c>
      <c r="O9" s="65">
        <f t="shared" si="26"/>
        <v>199.35</v>
      </c>
      <c r="P9" s="65">
        <f t="shared" si="27"/>
        <v>199.35</v>
      </c>
      <c r="Q9" s="65">
        <f t="shared" si="28"/>
        <v>199.35</v>
      </c>
      <c r="R9" s="65">
        <f t="shared" si="29"/>
        <v>996.75</v>
      </c>
      <c r="S9" s="65">
        <f t="shared" si="30"/>
        <v>996.75</v>
      </c>
      <c r="T9" s="66">
        <f t="shared" si="31"/>
        <v>1395.45</v>
      </c>
      <c r="U9" s="61">
        <v>19935</v>
      </c>
    </row>
    <row r="10" spans="1:21" s="62" customFormat="1" ht="17.25" customHeight="1" x14ac:dyDescent="0.15">
      <c r="A10" s="64" t="s">
        <v>153</v>
      </c>
      <c r="B10" s="64" t="s">
        <v>149</v>
      </c>
      <c r="C10" s="5" t="s">
        <v>123</v>
      </c>
      <c r="D10" s="65">
        <f t="shared" si="15"/>
        <v>1252.8</v>
      </c>
      <c r="E10" s="65">
        <f t="shared" si="16"/>
        <v>313.2</v>
      </c>
      <c r="F10" s="65">
        <f t="shared" si="17"/>
        <v>2349</v>
      </c>
      <c r="G10" s="65">
        <f t="shared" si="18"/>
        <v>783</v>
      </c>
      <c r="H10" s="65">
        <f t="shared" si="19"/>
        <v>313.2</v>
      </c>
      <c r="I10" s="65">
        <f t="shared" si="20"/>
        <v>469.79999999999995</v>
      </c>
      <c r="J10" s="65">
        <f t="shared" si="21"/>
        <v>1879.1999999999998</v>
      </c>
      <c r="K10" s="66">
        <f t="shared" si="22"/>
        <v>2818.7999999999997</v>
      </c>
      <c r="L10" s="65">
        <f t="shared" si="23"/>
        <v>783</v>
      </c>
      <c r="M10" s="65">
        <f t="shared" si="24"/>
        <v>783</v>
      </c>
      <c r="N10" s="65">
        <f t="shared" si="25"/>
        <v>783</v>
      </c>
      <c r="O10" s="65">
        <f t="shared" si="26"/>
        <v>156.6</v>
      </c>
      <c r="P10" s="65">
        <f t="shared" si="27"/>
        <v>156.6</v>
      </c>
      <c r="Q10" s="65">
        <f t="shared" si="28"/>
        <v>156.6</v>
      </c>
      <c r="R10" s="65">
        <f t="shared" si="29"/>
        <v>783</v>
      </c>
      <c r="S10" s="65">
        <f t="shared" si="30"/>
        <v>783</v>
      </c>
      <c r="T10" s="66">
        <f t="shared" si="31"/>
        <v>1096.2</v>
      </c>
      <c r="U10" s="61">
        <v>15660</v>
      </c>
    </row>
    <row r="11" spans="1:21" s="62" customFormat="1" ht="17.25" customHeight="1" x14ac:dyDescent="0.15">
      <c r="A11" s="64" t="s">
        <v>154</v>
      </c>
      <c r="B11" s="64" t="s">
        <v>149</v>
      </c>
      <c r="C11" s="5" t="s">
        <v>123</v>
      </c>
      <c r="D11" s="65">
        <f t="shared" si="15"/>
        <v>1252.8</v>
      </c>
      <c r="E11" s="65">
        <f t="shared" si="16"/>
        <v>313.2</v>
      </c>
      <c r="F11" s="65">
        <f t="shared" si="17"/>
        <v>2349</v>
      </c>
      <c r="G11" s="65">
        <f t="shared" si="18"/>
        <v>783</v>
      </c>
      <c r="H11" s="65">
        <f t="shared" si="19"/>
        <v>313.2</v>
      </c>
      <c r="I11" s="65">
        <f t="shared" si="20"/>
        <v>469.79999999999995</v>
      </c>
      <c r="J11" s="65">
        <f t="shared" si="21"/>
        <v>1879.1999999999998</v>
      </c>
      <c r="K11" s="66">
        <f t="shared" si="22"/>
        <v>2818.7999999999997</v>
      </c>
      <c r="L11" s="65">
        <f t="shared" si="23"/>
        <v>783</v>
      </c>
      <c r="M11" s="65">
        <f t="shared" si="24"/>
        <v>783</v>
      </c>
      <c r="N11" s="65">
        <f t="shared" si="25"/>
        <v>783</v>
      </c>
      <c r="O11" s="65">
        <f t="shared" si="26"/>
        <v>156.6</v>
      </c>
      <c r="P11" s="65">
        <f t="shared" si="27"/>
        <v>156.6</v>
      </c>
      <c r="Q11" s="65">
        <f t="shared" si="28"/>
        <v>156.6</v>
      </c>
      <c r="R11" s="65">
        <f t="shared" si="29"/>
        <v>783</v>
      </c>
      <c r="S11" s="65">
        <f t="shared" si="30"/>
        <v>783</v>
      </c>
      <c r="T11" s="66">
        <f t="shared" si="31"/>
        <v>1096.2</v>
      </c>
      <c r="U11" s="61">
        <v>15660</v>
      </c>
    </row>
    <row r="12" spans="1:21" s="62" customFormat="1" ht="17.25" customHeight="1" x14ac:dyDescent="0.15">
      <c r="A12" s="64" t="s">
        <v>155</v>
      </c>
      <c r="B12" s="64" t="s">
        <v>145</v>
      </c>
      <c r="C12" s="5" t="s">
        <v>123</v>
      </c>
      <c r="D12" s="65">
        <f t="shared" si="15"/>
        <v>612</v>
      </c>
      <c r="E12" s="65">
        <f t="shared" si="16"/>
        <v>153</v>
      </c>
      <c r="F12" s="65">
        <f t="shared" si="17"/>
        <v>1147.5</v>
      </c>
      <c r="G12" s="65">
        <f t="shared" si="18"/>
        <v>382.5</v>
      </c>
      <c r="H12" s="65">
        <f t="shared" si="19"/>
        <v>153</v>
      </c>
      <c r="I12" s="65">
        <f t="shared" si="20"/>
        <v>229.5</v>
      </c>
      <c r="J12" s="65">
        <f t="shared" si="21"/>
        <v>918</v>
      </c>
      <c r="K12" s="66">
        <f t="shared" si="22"/>
        <v>1377</v>
      </c>
      <c r="L12" s="65">
        <f t="shared" si="23"/>
        <v>382.5</v>
      </c>
      <c r="M12" s="65">
        <f t="shared" si="24"/>
        <v>382.5</v>
      </c>
      <c r="N12" s="65">
        <f t="shared" si="25"/>
        <v>382.5</v>
      </c>
      <c r="O12" s="65">
        <f t="shared" si="26"/>
        <v>76.5</v>
      </c>
      <c r="P12" s="65">
        <f t="shared" si="27"/>
        <v>76.5</v>
      </c>
      <c r="Q12" s="65">
        <f t="shared" si="28"/>
        <v>76.5</v>
      </c>
      <c r="R12" s="65">
        <f t="shared" si="29"/>
        <v>382.5</v>
      </c>
      <c r="S12" s="65">
        <f t="shared" si="30"/>
        <v>382.5</v>
      </c>
      <c r="T12" s="66">
        <f t="shared" si="31"/>
        <v>535.5</v>
      </c>
      <c r="U12" s="61">
        <v>7650</v>
      </c>
    </row>
    <row r="13" spans="1:21" s="62" customFormat="1" ht="17.25" customHeight="1" x14ac:dyDescent="0.15">
      <c r="A13" s="64" t="s">
        <v>156</v>
      </c>
      <c r="B13" s="64" t="s">
        <v>149</v>
      </c>
      <c r="C13" s="5" t="s">
        <v>123</v>
      </c>
      <c r="D13" s="65">
        <f t="shared" si="15"/>
        <v>1252.8</v>
      </c>
      <c r="E13" s="65">
        <f t="shared" si="16"/>
        <v>313.2</v>
      </c>
      <c r="F13" s="65">
        <f t="shared" si="17"/>
        <v>2349</v>
      </c>
      <c r="G13" s="65">
        <f t="shared" si="18"/>
        <v>783</v>
      </c>
      <c r="H13" s="65">
        <f t="shared" si="19"/>
        <v>313.2</v>
      </c>
      <c r="I13" s="65">
        <f t="shared" si="20"/>
        <v>469.79999999999995</v>
      </c>
      <c r="J13" s="65">
        <f t="shared" si="21"/>
        <v>1879.1999999999998</v>
      </c>
      <c r="K13" s="66">
        <f t="shared" si="22"/>
        <v>2818.7999999999997</v>
      </c>
      <c r="L13" s="65">
        <f t="shared" si="23"/>
        <v>783</v>
      </c>
      <c r="M13" s="65">
        <f t="shared" si="24"/>
        <v>783</v>
      </c>
      <c r="N13" s="65">
        <f t="shared" si="25"/>
        <v>783</v>
      </c>
      <c r="O13" s="65">
        <f t="shared" si="26"/>
        <v>156.6</v>
      </c>
      <c r="P13" s="65">
        <f t="shared" si="27"/>
        <v>156.6</v>
      </c>
      <c r="Q13" s="65">
        <f t="shared" si="28"/>
        <v>156.6</v>
      </c>
      <c r="R13" s="65">
        <f t="shared" si="29"/>
        <v>783</v>
      </c>
      <c r="S13" s="65">
        <f t="shared" si="30"/>
        <v>783</v>
      </c>
      <c r="T13" s="66">
        <f t="shared" si="31"/>
        <v>1096.2</v>
      </c>
      <c r="U13" s="61">
        <v>15660</v>
      </c>
    </row>
    <row r="14" spans="1:21" s="62" customFormat="1" ht="17.25" customHeight="1" x14ac:dyDescent="0.15">
      <c r="A14" s="64" t="s">
        <v>157</v>
      </c>
      <c r="B14" s="64" t="s">
        <v>149</v>
      </c>
      <c r="C14" s="5" t="s">
        <v>123</v>
      </c>
      <c r="D14" s="65">
        <f t="shared" si="15"/>
        <v>1252.8</v>
      </c>
      <c r="E14" s="65">
        <f t="shared" si="16"/>
        <v>313.2</v>
      </c>
      <c r="F14" s="65">
        <f t="shared" si="17"/>
        <v>2349</v>
      </c>
      <c r="G14" s="65">
        <f t="shared" si="18"/>
        <v>783</v>
      </c>
      <c r="H14" s="65">
        <f t="shared" si="19"/>
        <v>313.2</v>
      </c>
      <c r="I14" s="65">
        <f t="shared" si="20"/>
        <v>469.79999999999995</v>
      </c>
      <c r="J14" s="65">
        <f t="shared" si="21"/>
        <v>1879.1999999999998</v>
      </c>
      <c r="K14" s="66">
        <f t="shared" si="22"/>
        <v>2818.7999999999997</v>
      </c>
      <c r="L14" s="65">
        <f t="shared" si="23"/>
        <v>783</v>
      </c>
      <c r="M14" s="65">
        <f t="shared" si="24"/>
        <v>783</v>
      </c>
      <c r="N14" s="65">
        <f t="shared" si="25"/>
        <v>783</v>
      </c>
      <c r="O14" s="65">
        <f t="shared" si="26"/>
        <v>156.6</v>
      </c>
      <c r="P14" s="65">
        <f t="shared" si="27"/>
        <v>156.6</v>
      </c>
      <c r="Q14" s="65">
        <f t="shared" si="28"/>
        <v>156.6</v>
      </c>
      <c r="R14" s="65">
        <f t="shared" si="29"/>
        <v>783</v>
      </c>
      <c r="S14" s="65">
        <f t="shared" si="30"/>
        <v>783</v>
      </c>
      <c r="T14" s="66">
        <f t="shared" si="31"/>
        <v>1096.2</v>
      </c>
      <c r="U14" s="61">
        <v>15660</v>
      </c>
    </row>
    <row r="15" spans="1:21" s="62" customFormat="1" ht="17.25" customHeight="1" x14ac:dyDescent="0.15">
      <c r="A15" s="57" t="s">
        <v>158</v>
      </c>
      <c r="B15" s="57" t="s">
        <v>159</v>
      </c>
      <c r="C15" s="5" t="s">
        <v>123</v>
      </c>
      <c r="D15" s="65">
        <f t="shared" si="15"/>
        <v>1764.8</v>
      </c>
      <c r="E15" s="65">
        <f t="shared" si="16"/>
        <v>441.2</v>
      </c>
      <c r="F15" s="65">
        <f t="shared" si="17"/>
        <v>3309</v>
      </c>
      <c r="G15" s="65">
        <f t="shared" si="18"/>
        <v>1103</v>
      </c>
      <c r="H15" s="65">
        <f t="shared" si="19"/>
        <v>441.2</v>
      </c>
      <c r="I15" s="65">
        <f t="shared" si="20"/>
        <v>661.8</v>
      </c>
      <c r="J15" s="65">
        <f t="shared" si="21"/>
        <v>2647.2</v>
      </c>
      <c r="K15" s="66">
        <f t="shared" si="22"/>
        <v>3970.7999999999997</v>
      </c>
      <c r="L15" s="65">
        <f t="shared" si="23"/>
        <v>1103</v>
      </c>
      <c r="M15" s="65">
        <f t="shared" si="24"/>
        <v>1103</v>
      </c>
      <c r="N15" s="65">
        <f t="shared" si="25"/>
        <v>1103</v>
      </c>
      <c r="O15" s="65">
        <f t="shared" si="26"/>
        <v>220.6</v>
      </c>
      <c r="P15" s="65">
        <f t="shared" si="27"/>
        <v>220.6</v>
      </c>
      <c r="Q15" s="65">
        <f t="shared" si="28"/>
        <v>220.6</v>
      </c>
      <c r="R15" s="65">
        <f t="shared" si="29"/>
        <v>1103</v>
      </c>
      <c r="S15" s="65">
        <f t="shared" si="30"/>
        <v>1103</v>
      </c>
      <c r="T15" s="66">
        <f t="shared" si="31"/>
        <v>1544.2</v>
      </c>
      <c r="U15" s="61">
        <v>22060</v>
      </c>
    </row>
    <row r="16" spans="1:21" s="62" customFormat="1" ht="17.25" customHeight="1" x14ac:dyDescent="0.15">
      <c r="A16" s="57" t="s">
        <v>160</v>
      </c>
      <c r="B16" s="57" t="s">
        <v>159</v>
      </c>
      <c r="C16" s="5" t="s">
        <v>123</v>
      </c>
      <c r="D16" s="65">
        <f t="shared" si="15"/>
        <v>1764.8</v>
      </c>
      <c r="E16" s="65">
        <f t="shared" si="16"/>
        <v>441.2</v>
      </c>
      <c r="F16" s="65">
        <f t="shared" si="17"/>
        <v>3309</v>
      </c>
      <c r="G16" s="65">
        <f t="shared" si="18"/>
        <v>1103</v>
      </c>
      <c r="H16" s="65">
        <f t="shared" si="19"/>
        <v>441.2</v>
      </c>
      <c r="I16" s="65">
        <f t="shared" si="20"/>
        <v>661.8</v>
      </c>
      <c r="J16" s="65">
        <f t="shared" si="21"/>
        <v>2647.2</v>
      </c>
      <c r="K16" s="66">
        <f t="shared" si="22"/>
        <v>3970.7999999999997</v>
      </c>
      <c r="L16" s="65">
        <f t="shared" si="23"/>
        <v>1103</v>
      </c>
      <c r="M16" s="65">
        <f t="shared" si="24"/>
        <v>1103</v>
      </c>
      <c r="N16" s="65">
        <f t="shared" si="25"/>
        <v>1103</v>
      </c>
      <c r="O16" s="65">
        <f t="shared" si="26"/>
        <v>220.6</v>
      </c>
      <c r="P16" s="65">
        <f t="shared" si="27"/>
        <v>220.6</v>
      </c>
      <c r="Q16" s="65">
        <f t="shared" si="28"/>
        <v>220.6</v>
      </c>
      <c r="R16" s="65">
        <f t="shared" si="29"/>
        <v>1103</v>
      </c>
      <c r="S16" s="65">
        <f t="shared" si="30"/>
        <v>1103</v>
      </c>
      <c r="T16" s="66">
        <f t="shared" si="31"/>
        <v>1544.2</v>
      </c>
      <c r="U16" s="61">
        <v>22060</v>
      </c>
    </row>
    <row r="17" spans="1:21" s="62" customFormat="1" ht="17.25" customHeight="1" x14ac:dyDescent="0.15">
      <c r="A17" s="57" t="s">
        <v>161</v>
      </c>
      <c r="B17" s="57" t="s">
        <v>151</v>
      </c>
      <c r="C17" s="5" t="s">
        <v>123</v>
      </c>
      <c r="D17" s="65">
        <f t="shared" si="15"/>
        <v>1594.8</v>
      </c>
      <c r="E17" s="65">
        <f t="shared" si="16"/>
        <v>398.7</v>
      </c>
      <c r="F17" s="65">
        <f t="shared" si="17"/>
        <v>2990.25</v>
      </c>
      <c r="G17" s="65">
        <f t="shared" si="18"/>
        <v>996.75</v>
      </c>
      <c r="H17" s="65">
        <f t="shared" si="19"/>
        <v>398.7</v>
      </c>
      <c r="I17" s="65">
        <f t="shared" si="20"/>
        <v>598.04999999999995</v>
      </c>
      <c r="J17" s="65">
        <f t="shared" si="21"/>
        <v>2392.1999999999998</v>
      </c>
      <c r="K17" s="66">
        <f t="shared" si="22"/>
        <v>3588.2999999999997</v>
      </c>
      <c r="L17" s="65">
        <f t="shared" si="23"/>
        <v>996.75</v>
      </c>
      <c r="M17" s="65">
        <f t="shared" si="24"/>
        <v>996.75</v>
      </c>
      <c r="N17" s="65">
        <f t="shared" si="25"/>
        <v>996.75</v>
      </c>
      <c r="O17" s="65">
        <f t="shared" si="26"/>
        <v>199.35</v>
      </c>
      <c r="P17" s="65">
        <f t="shared" si="27"/>
        <v>199.35</v>
      </c>
      <c r="Q17" s="65">
        <f t="shared" si="28"/>
        <v>199.35</v>
      </c>
      <c r="R17" s="65">
        <f t="shared" si="29"/>
        <v>996.75</v>
      </c>
      <c r="S17" s="65">
        <f t="shared" si="30"/>
        <v>996.75</v>
      </c>
      <c r="T17" s="66">
        <f t="shared" si="31"/>
        <v>1395.45</v>
      </c>
      <c r="U17" s="61">
        <v>19935</v>
      </c>
    </row>
    <row r="18" spans="1:21" s="62" customFormat="1" ht="17.25" customHeight="1" x14ac:dyDescent="0.15">
      <c r="A18" s="57" t="s">
        <v>162</v>
      </c>
      <c r="B18" s="57" t="s">
        <v>151</v>
      </c>
      <c r="C18" s="5" t="s">
        <v>123</v>
      </c>
      <c r="D18" s="65">
        <f t="shared" si="15"/>
        <v>1594.8</v>
      </c>
      <c r="E18" s="65">
        <f t="shared" si="16"/>
        <v>398.7</v>
      </c>
      <c r="F18" s="65">
        <f t="shared" si="17"/>
        <v>2990.25</v>
      </c>
      <c r="G18" s="65">
        <f t="shared" si="18"/>
        <v>996.75</v>
      </c>
      <c r="H18" s="65">
        <f t="shared" si="19"/>
        <v>398.7</v>
      </c>
      <c r="I18" s="65">
        <f t="shared" si="20"/>
        <v>598.04999999999995</v>
      </c>
      <c r="J18" s="65">
        <f t="shared" si="21"/>
        <v>2392.1999999999998</v>
      </c>
      <c r="K18" s="66">
        <f t="shared" si="22"/>
        <v>3588.2999999999997</v>
      </c>
      <c r="L18" s="65">
        <f t="shared" si="23"/>
        <v>996.75</v>
      </c>
      <c r="M18" s="65">
        <f t="shared" si="24"/>
        <v>996.75</v>
      </c>
      <c r="N18" s="65">
        <f t="shared" si="25"/>
        <v>996.75</v>
      </c>
      <c r="O18" s="65">
        <f t="shared" si="26"/>
        <v>199.35</v>
      </c>
      <c r="P18" s="65">
        <f t="shared" si="27"/>
        <v>199.35</v>
      </c>
      <c r="Q18" s="65">
        <f t="shared" si="28"/>
        <v>199.35</v>
      </c>
      <c r="R18" s="65">
        <f t="shared" si="29"/>
        <v>996.75</v>
      </c>
      <c r="S18" s="65">
        <f t="shared" si="30"/>
        <v>996.75</v>
      </c>
      <c r="T18" s="66">
        <f t="shared" si="31"/>
        <v>1395.45</v>
      </c>
      <c r="U18" s="61">
        <v>19935</v>
      </c>
    </row>
    <row r="19" spans="1:21" s="62" customFormat="1" ht="17.25" customHeight="1" x14ac:dyDescent="0.15">
      <c r="A19" s="57" t="s">
        <v>163</v>
      </c>
      <c r="B19" s="57" t="s">
        <v>147</v>
      </c>
      <c r="C19" s="5" t="s">
        <v>123</v>
      </c>
      <c r="D19" s="65">
        <f t="shared" si="15"/>
        <v>640</v>
      </c>
      <c r="E19" s="65">
        <f t="shared" si="16"/>
        <v>160</v>
      </c>
      <c r="F19" s="65">
        <f t="shared" si="17"/>
        <v>1200</v>
      </c>
      <c r="G19" s="65">
        <f t="shared" si="18"/>
        <v>400</v>
      </c>
      <c r="H19" s="65">
        <f t="shared" si="19"/>
        <v>160</v>
      </c>
      <c r="I19" s="65">
        <f t="shared" si="20"/>
        <v>240</v>
      </c>
      <c r="J19" s="65">
        <f t="shared" si="21"/>
        <v>960</v>
      </c>
      <c r="K19" s="66">
        <f t="shared" si="22"/>
        <v>1440</v>
      </c>
      <c r="L19" s="65">
        <f t="shared" si="23"/>
        <v>400</v>
      </c>
      <c r="M19" s="65">
        <f t="shared" si="24"/>
        <v>400</v>
      </c>
      <c r="N19" s="65">
        <f t="shared" si="25"/>
        <v>400</v>
      </c>
      <c r="O19" s="65">
        <f t="shared" si="26"/>
        <v>80</v>
      </c>
      <c r="P19" s="65">
        <f t="shared" si="27"/>
        <v>80</v>
      </c>
      <c r="Q19" s="65">
        <f t="shared" si="28"/>
        <v>80</v>
      </c>
      <c r="R19" s="65">
        <f t="shared" si="29"/>
        <v>400</v>
      </c>
      <c r="S19" s="65">
        <f t="shared" si="30"/>
        <v>400</v>
      </c>
      <c r="T19" s="66">
        <f t="shared" si="31"/>
        <v>560</v>
      </c>
      <c r="U19" s="61">
        <v>8000</v>
      </c>
    </row>
    <row r="20" spans="1:21" s="62" customFormat="1" ht="17.25" customHeight="1" x14ac:dyDescent="0.15">
      <c r="A20" s="57" t="s">
        <v>164</v>
      </c>
      <c r="B20" s="57" t="s">
        <v>147</v>
      </c>
      <c r="C20" s="5" t="s">
        <v>123</v>
      </c>
      <c r="D20" s="65">
        <f t="shared" si="15"/>
        <v>640</v>
      </c>
      <c r="E20" s="65">
        <f t="shared" si="16"/>
        <v>160</v>
      </c>
      <c r="F20" s="65">
        <f t="shared" si="17"/>
        <v>1200</v>
      </c>
      <c r="G20" s="65">
        <f t="shared" si="18"/>
        <v>400</v>
      </c>
      <c r="H20" s="65">
        <f t="shared" si="19"/>
        <v>160</v>
      </c>
      <c r="I20" s="65">
        <f t="shared" si="20"/>
        <v>240</v>
      </c>
      <c r="J20" s="65">
        <f t="shared" si="21"/>
        <v>960</v>
      </c>
      <c r="K20" s="66">
        <f t="shared" si="22"/>
        <v>1440</v>
      </c>
      <c r="L20" s="65">
        <f t="shared" si="23"/>
        <v>400</v>
      </c>
      <c r="M20" s="65">
        <f t="shared" si="24"/>
        <v>400</v>
      </c>
      <c r="N20" s="65">
        <f t="shared" si="25"/>
        <v>400</v>
      </c>
      <c r="O20" s="65">
        <f t="shared" si="26"/>
        <v>80</v>
      </c>
      <c r="P20" s="65">
        <f t="shared" si="27"/>
        <v>80</v>
      </c>
      <c r="Q20" s="65">
        <f t="shared" si="28"/>
        <v>80</v>
      </c>
      <c r="R20" s="65">
        <f t="shared" si="29"/>
        <v>400</v>
      </c>
      <c r="S20" s="65">
        <f t="shared" si="30"/>
        <v>400</v>
      </c>
      <c r="T20" s="66">
        <f t="shared" si="31"/>
        <v>560</v>
      </c>
      <c r="U20" s="61">
        <v>8000</v>
      </c>
    </row>
    <row r="21" spans="1:21" s="62" customFormat="1" ht="17.25" customHeight="1" x14ac:dyDescent="0.15">
      <c r="A21" s="57" t="s">
        <v>165</v>
      </c>
      <c r="B21" s="57" t="s">
        <v>166</v>
      </c>
      <c r="C21" s="5" t="s">
        <v>123</v>
      </c>
      <c r="D21" s="65">
        <f t="shared" si="15"/>
        <v>540.79999999999995</v>
      </c>
      <c r="E21" s="65">
        <f t="shared" si="16"/>
        <v>135.19999999999999</v>
      </c>
      <c r="F21" s="65">
        <f t="shared" si="17"/>
        <v>1014</v>
      </c>
      <c r="G21" s="65">
        <f t="shared" si="18"/>
        <v>338</v>
      </c>
      <c r="H21" s="65">
        <f t="shared" si="19"/>
        <v>135.19999999999999</v>
      </c>
      <c r="I21" s="65">
        <f t="shared" si="20"/>
        <v>202.79999999999998</v>
      </c>
      <c r="J21" s="65">
        <f t="shared" si="21"/>
        <v>811.19999999999993</v>
      </c>
      <c r="K21" s="66">
        <f t="shared" si="22"/>
        <v>1216.8</v>
      </c>
      <c r="L21" s="65">
        <f t="shared" si="23"/>
        <v>338</v>
      </c>
      <c r="M21" s="65">
        <f t="shared" si="24"/>
        <v>338</v>
      </c>
      <c r="N21" s="65">
        <f t="shared" si="25"/>
        <v>338</v>
      </c>
      <c r="O21" s="65">
        <f t="shared" si="26"/>
        <v>67.599999999999994</v>
      </c>
      <c r="P21" s="65">
        <f t="shared" si="27"/>
        <v>67.599999999999994</v>
      </c>
      <c r="Q21" s="65">
        <f t="shared" si="28"/>
        <v>67.599999999999994</v>
      </c>
      <c r="R21" s="65">
        <f t="shared" si="29"/>
        <v>338</v>
      </c>
      <c r="S21" s="65">
        <f t="shared" si="30"/>
        <v>338</v>
      </c>
      <c r="T21" s="66">
        <f t="shared" si="31"/>
        <v>473.20000000000005</v>
      </c>
      <c r="U21" s="61">
        <v>6760</v>
      </c>
    </row>
    <row r="22" spans="1:21" s="62" customFormat="1" ht="17.25" customHeight="1" x14ac:dyDescent="0.15">
      <c r="A22" s="57" t="s">
        <v>167</v>
      </c>
      <c r="B22" s="57" t="s">
        <v>151</v>
      </c>
      <c r="C22" s="5" t="s">
        <v>123</v>
      </c>
      <c r="D22" s="65">
        <f t="shared" si="15"/>
        <v>1594.8</v>
      </c>
      <c r="E22" s="65">
        <f t="shared" si="16"/>
        <v>398.7</v>
      </c>
      <c r="F22" s="65">
        <f t="shared" si="17"/>
        <v>2990.25</v>
      </c>
      <c r="G22" s="65">
        <f t="shared" si="18"/>
        <v>996.75</v>
      </c>
      <c r="H22" s="65">
        <f t="shared" si="19"/>
        <v>398.7</v>
      </c>
      <c r="I22" s="65">
        <f t="shared" si="20"/>
        <v>598.04999999999995</v>
      </c>
      <c r="J22" s="65">
        <f t="shared" si="21"/>
        <v>2392.1999999999998</v>
      </c>
      <c r="K22" s="66">
        <f t="shared" si="22"/>
        <v>3588.2999999999997</v>
      </c>
      <c r="L22" s="65">
        <f t="shared" si="23"/>
        <v>996.75</v>
      </c>
      <c r="M22" s="65">
        <f t="shared" si="24"/>
        <v>996.75</v>
      </c>
      <c r="N22" s="65">
        <f t="shared" si="25"/>
        <v>996.75</v>
      </c>
      <c r="O22" s="65">
        <f t="shared" si="26"/>
        <v>199.35</v>
      </c>
      <c r="P22" s="65">
        <f t="shared" si="27"/>
        <v>199.35</v>
      </c>
      <c r="Q22" s="65">
        <f t="shared" si="28"/>
        <v>199.35</v>
      </c>
      <c r="R22" s="65">
        <f t="shared" si="29"/>
        <v>996.75</v>
      </c>
      <c r="S22" s="65">
        <f t="shared" si="30"/>
        <v>996.75</v>
      </c>
      <c r="T22" s="66">
        <f t="shared" si="31"/>
        <v>1395.45</v>
      </c>
      <c r="U22" s="61">
        <v>19935</v>
      </c>
    </row>
    <row r="23" spans="1:21" s="62" customFormat="1" ht="17.25" customHeight="1" x14ac:dyDescent="0.15">
      <c r="A23" s="57" t="s">
        <v>168</v>
      </c>
      <c r="B23" s="57" t="s">
        <v>151</v>
      </c>
      <c r="C23" s="5" t="s">
        <v>123</v>
      </c>
      <c r="D23" s="65">
        <f t="shared" si="15"/>
        <v>1594.8</v>
      </c>
      <c r="E23" s="65">
        <f t="shared" si="16"/>
        <v>398.7</v>
      </c>
      <c r="F23" s="65">
        <f t="shared" si="17"/>
        <v>2990.25</v>
      </c>
      <c r="G23" s="65">
        <f t="shared" si="18"/>
        <v>996.75</v>
      </c>
      <c r="H23" s="65">
        <f t="shared" si="19"/>
        <v>398.7</v>
      </c>
      <c r="I23" s="65">
        <f t="shared" si="20"/>
        <v>598.04999999999995</v>
      </c>
      <c r="J23" s="65">
        <f t="shared" si="21"/>
        <v>2392.1999999999998</v>
      </c>
      <c r="K23" s="66">
        <f t="shared" si="22"/>
        <v>3588.2999999999997</v>
      </c>
      <c r="L23" s="65">
        <f t="shared" si="23"/>
        <v>996.75</v>
      </c>
      <c r="M23" s="65">
        <f t="shared" si="24"/>
        <v>996.75</v>
      </c>
      <c r="N23" s="65">
        <f t="shared" si="25"/>
        <v>996.75</v>
      </c>
      <c r="O23" s="65">
        <f t="shared" si="26"/>
        <v>199.35</v>
      </c>
      <c r="P23" s="65">
        <f t="shared" si="27"/>
        <v>199.35</v>
      </c>
      <c r="Q23" s="65">
        <f t="shared" si="28"/>
        <v>199.35</v>
      </c>
      <c r="R23" s="65">
        <f t="shared" si="29"/>
        <v>996.75</v>
      </c>
      <c r="S23" s="65">
        <f t="shared" si="30"/>
        <v>996.75</v>
      </c>
      <c r="T23" s="66">
        <f t="shared" si="31"/>
        <v>1395.45</v>
      </c>
      <c r="U23" s="61">
        <v>19935</v>
      </c>
    </row>
    <row r="24" spans="1:21" s="62" customFormat="1" ht="17.25" customHeight="1" x14ac:dyDescent="0.15">
      <c r="A24" s="57" t="s">
        <v>169</v>
      </c>
      <c r="B24" s="57" t="s">
        <v>166</v>
      </c>
      <c r="C24" s="5" t="s">
        <v>123</v>
      </c>
      <c r="D24" s="65">
        <f t="shared" si="15"/>
        <v>540.79999999999995</v>
      </c>
      <c r="E24" s="65">
        <f t="shared" si="16"/>
        <v>135.19999999999999</v>
      </c>
      <c r="F24" s="65">
        <f t="shared" si="17"/>
        <v>1014</v>
      </c>
      <c r="G24" s="65">
        <f t="shared" si="18"/>
        <v>338</v>
      </c>
      <c r="H24" s="65">
        <f t="shared" si="19"/>
        <v>135.19999999999999</v>
      </c>
      <c r="I24" s="65">
        <f t="shared" si="20"/>
        <v>202.79999999999998</v>
      </c>
      <c r="J24" s="65">
        <f t="shared" si="21"/>
        <v>811.19999999999993</v>
      </c>
      <c r="K24" s="66">
        <f t="shared" si="22"/>
        <v>1216.8</v>
      </c>
      <c r="L24" s="65">
        <f t="shared" si="23"/>
        <v>338</v>
      </c>
      <c r="M24" s="65">
        <f t="shared" si="24"/>
        <v>338</v>
      </c>
      <c r="N24" s="65">
        <f t="shared" si="25"/>
        <v>338</v>
      </c>
      <c r="O24" s="65">
        <f t="shared" si="26"/>
        <v>67.599999999999994</v>
      </c>
      <c r="P24" s="65">
        <f t="shared" si="27"/>
        <v>67.599999999999994</v>
      </c>
      <c r="Q24" s="65">
        <f t="shared" si="28"/>
        <v>67.599999999999994</v>
      </c>
      <c r="R24" s="65">
        <f t="shared" si="29"/>
        <v>338</v>
      </c>
      <c r="S24" s="65">
        <f t="shared" si="30"/>
        <v>338</v>
      </c>
      <c r="T24" s="66">
        <f t="shared" si="31"/>
        <v>473.20000000000005</v>
      </c>
      <c r="U24" s="61">
        <v>6760</v>
      </c>
    </row>
    <row r="25" spans="1:21" x14ac:dyDescent="0.15">
      <c r="S25" s="123" t="s">
        <v>47</v>
      </c>
      <c r="T25" s="123"/>
      <c r="U25" s="61">
        <f>SUM(U5:U24)</f>
        <v>294850</v>
      </c>
    </row>
  </sheetData>
  <mergeCells count="8">
    <mergeCell ref="A1:U1"/>
    <mergeCell ref="D2:Q2"/>
    <mergeCell ref="R2:T2"/>
    <mergeCell ref="A4:B4"/>
    <mergeCell ref="S25:T25"/>
    <mergeCell ref="A2:A3"/>
    <mergeCell ref="B2:B3"/>
    <mergeCell ref="C2:C3"/>
  </mergeCells>
  <phoneticPr fontId="33" type="noConversion"/>
  <conditionalFormatting sqref="A5:A24">
    <cfRule type="duplicateValues" dxfId="0" priority="1"/>
  </conditionalFormatting>
  <pageMargins left="0.511811023622047" right="0.118110236220472" top="0.15748031496063" bottom="0.15748031496063" header="0.31496062992126" footer="0.31496062992126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9"/>
  <sheetViews>
    <sheetView zoomScale="85" zoomScaleNormal="85" workbookViewId="0">
      <selection activeCell="W88" sqref="W5:W88"/>
    </sheetView>
  </sheetViews>
  <sheetFormatPr defaultColWidth="9" defaultRowHeight="11.25" x14ac:dyDescent="0.15"/>
  <cols>
    <col min="1" max="1" width="10" style="2" customWidth="1"/>
    <col min="2" max="2" width="5.75" style="2" customWidth="1"/>
    <col min="3" max="3" width="7.875" style="2" customWidth="1"/>
    <col min="4" max="4" width="10.25" style="2" customWidth="1"/>
    <col min="5" max="5" width="3.625" style="2" customWidth="1"/>
    <col min="6" max="19" width="7" style="2" customWidth="1"/>
    <col min="20" max="20" width="6" style="2" customWidth="1"/>
    <col min="21" max="22" width="7" style="2" customWidth="1"/>
    <col min="23" max="23" width="7.5" style="2" customWidth="1"/>
    <col min="24" max="16384" width="9" style="2"/>
  </cols>
  <sheetData>
    <row r="1" spans="1:23" ht="22.5" customHeight="1" x14ac:dyDescent="0.15">
      <c r="A1" s="126" t="s">
        <v>170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</row>
    <row r="2" spans="1:23" ht="32.1" customHeight="1" x14ac:dyDescent="0.15">
      <c r="A2" s="142" t="s">
        <v>94</v>
      </c>
      <c r="B2" s="143" t="s">
        <v>1</v>
      </c>
      <c r="C2" s="142" t="s">
        <v>7</v>
      </c>
      <c r="D2" s="142" t="s">
        <v>171</v>
      </c>
      <c r="E2" s="144" t="s">
        <v>172</v>
      </c>
      <c r="F2" s="139" t="s">
        <v>78</v>
      </c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1"/>
      <c r="T2" s="139" t="s">
        <v>79</v>
      </c>
      <c r="U2" s="140"/>
      <c r="V2" s="140"/>
      <c r="W2" s="58"/>
    </row>
    <row r="3" spans="1:23" ht="51.75" customHeight="1" x14ac:dyDescent="0.15">
      <c r="A3" s="125"/>
      <c r="B3" s="135"/>
      <c r="C3" s="125"/>
      <c r="D3" s="125"/>
      <c r="E3" s="145"/>
      <c r="F3" s="53" t="s">
        <v>8</v>
      </c>
      <c r="G3" s="53" t="s">
        <v>9</v>
      </c>
      <c r="H3" s="54" t="s">
        <v>10</v>
      </c>
      <c r="I3" s="54" t="s">
        <v>11</v>
      </c>
      <c r="J3" s="54" t="s">
        <v>12</v>
      </c>
      <c r="K3" s="54" t="s">
        <v>52</v>
      </c>
      <c r="L3" s="54" t="s">
        <v>14</v>
      </c>
      <c r="M3" s="54" t="s">
        <v>15</v>
      </c>
      <c r="N3" s="54" t="s">
        <v>173</v>
      </c>
      <c r="O3" s="54" t="s">
        <v>17</v>
      </c>
      <c r="P3" s="54" t="s">
        <v>18</v>
      </c>
      <c r="Q3" s="54" t="s">
        <v>19</v>
      </c>
      <c r="R3" s="54" t="s">
        <v>20</v>
      </c>
      <c r="S3" s="54" t="s">
        <v>21</v>
      </c>
      <c r="T3" s="59" t="s">
        <v>53</v>
      </c>
      <c r="U3" s="59" t="s">
        <v>101</v>
      </c>
      <c r="V3" s="35" t="s">
        <v>25</v>
      </c>
      <c r="W3" s="3" t="s">
        <v>61</v>
      </c>
    </row>
    <row r="4" spans="1:23" ht="18.75" customHeight="1" x14ac:dyDescent="0.15">
      <c r="A4" s="131" t="s">
        <v>27</v>
      </c>
      <c r="B4" s="132"/>
      <c r="C4" s="5"/>
      <c r="D4" s="5"/>
      <c r="E4" s="53"/>
      <c r="F4" s="44">
        <v>0.08</v>
      </c>
      <c r="G4" s="44">
        <v>0.02</v>
      </c>
      <c r="H4" s="44">
        <v>0.15</v>
      </c>
      <c r="I4" s="44">
        <v>0.05</v>
      </c>
      <c r="J4" s="44">
        <v>0.02</v>
      </c>
      <c r="K4" s="44">
        <v>0.03</v>
      </c>
      <c r="L4" s="44">
        <v>0.12</v>
      </c>
      <c r="M4" s="44">
        <v>0.2</v>
      </c>
      <c r="N4" s="44">
        <v>0.05</v>
      </c>
      <c r="O4" s="44">
        <v>0.05</v>
      </c>
      <c r="P4" s="44">
        <v>0.05</v>
      </c>
      <c r="Q4" s="44">
        <v>0.01</v>
      </c>
      <c r="R4" s="44">
        <v>0.01</v>
      </c>
      <c r="S4" s="44">
        <v>0.01</v>
      </c>
      <c r="T4" s="37">
        <v>0.05</v>
      </c>
      <c r="U4" s="37">
        <v>0.05</v>
      </c>
      <c r="V4" s="37">
        <v>0.05</v>
      </c>
      <c r="W4" s="37">
        <v>1</v>
      </c>
    </row>
    <row r="5" spans="1:23" ht="17.25" customHeight="1" x14ac:dyDescent="0.15">
      <c r="A5" s="55" t="s">
        <v>174</v>
      </c>
      <c r="B5" s="13" t="s">
        <v>151</v>
      </c>
      <c r="C5" s="5" t="s">
        <v>175</v>
      </c>
      <c r="D5" s="56" t="s">
        <v>176</v>
      </c>
      <c r="E5" s="57" t="s">
        <v>177</v>
      </c>
      <c r="F5" s="53">
        <f t="shared" ref="F5" si="0">W5*0.08</f>
        <v>1033.5999999999999</v>
      </c>
      <c r="G5" s="53">
        <f t="shared" ref="G5" si="1">W5*0.02</f>
        <v>258.39999999999998</v>
      </c>
      <c r="H5" s="54">
        <f t="shared" ref="H5" si="2">W5*0.15</f>
        <v>1938</v>
      </c>
      <c r="I5" s="54">
        <f t="shared" ref="I5" si="3">W5*0.05</f>
        <v>646</v>
      </c>
      <c r="J5" s="54">
        <f t="shared" ref="J5" si="4">W5*0.02</f>
        <v>258.39999999999998</v>
      </c>
      <c r="K5" s="54">
        <f t="shared" ref="K5" si="5">W5*0.03</f>
        <v>387.59999999999997</v>
      </c>
      <c r="L5" s="54">
        <f t="shared" ref="L5" si="6">W5*0.12</f>
        <v>1550.3999999999999</v>
      </c>
      <c r="M5" s="54">
        <f t="shared" ref="M5" si="7">W5*0.2</f>
        <v>2584</v>
      </c>
      <c r="N5" s="54">
        <f t="shared" ref="N5" si="8">W5*0.05</f>
        <v>646</v>
      </c>
      <c r="O5" s="54">
        <f t="shared" ref="O5" si="9">W5*0.05</f>
        <v>646</v>
      </c>
      <c r="P5" s="54">
        <f t="shared" ref="P5" si="10">W5*0.05</f>
        <v>646</v>
      </c>
      <c r="Q5" s="54">
        <f t="shared" ref="Q5" si="11">W5*0.01</f>
        <v>129.19999999999999</v>
      </c>
      <c r="R5" s="54">
        <f t="shared" ref="R5" si="12">W5*0.01</f>
        <v>129.19999999999999</v>
      </c>
      <c r="S5" s="54">
        <f t="shared" ref="S5" si="13">W5*0.01</f>
        <v>129.19999999999999</v>
      </c>
      <c r="T5" s="59">
        <f t="shared" ref="T5" si="14">W5*0.05</f>
        <v>646</v>
      </c>
      <c r="U5" s="59">
        <f t="shared" ref="U5" si="15">W5*0.05</f>
        <v>646</v>
      </c>
      <c r="V5" s="59">
        <f t="shared" ref="V5" si="16">W5*0.05</f>
        <v>646</v>
      </c>
      <c r="W5" s="5">
        <v>12920</v>
      </c>
    </row>
    <row r="6" spans="1:23" ht="17.25" customHeight="1" x14ac:dyDescent="0.15">
      <c r="A6" s="55" t="s">
        <v>178</v>
      </c>
      <c r="B6" s="13" t="s">
        <v>151</v>
      </c>
      <c r="C6" s="5" t="s">
        <v>175</v>
      </c>
      <c r="D6" s="56" t="s">
        <v>176</v>
      </c>
      <c r="E6" s="57" t="s">
        <v>177</v>
      </c>
      <c r="F6" s="53">
        <f t="shared" ref="F6:F69" si="17">W6*0.08</f>
        <v>1033.5999999999999</v>
      </c>
      <c r="G6" s="53">
        <f t="shared" ref="G6:G69" si="18">W6*0.02</f>
        <v>258.39999999999998</v>
      </c>
      <c r="H6" s="54">
        <f t="shared" ref="H6:H69" si="19">W6*0.15</f>
        <v>1938</v>
      </c>
      <c r="I6" s="54">
        <f t="shared" ref="I6:I69" si="20">W6*0.05</f>
        <v>646</v>
      </c>
      <c r="J6" s="54">
        <f t="shared" ref="J6:J69" si="21">W6*0.02</f>
        <v>258.39999999999998</v>
      </c>
      <c r="K6" s="54">
        <f t="shared" ref="K6:K69" si="22">W6*0.03</f>
        <v>387.59999999999997</v>
      </c>
      <c r="L6" s="54">
        <f t="shared" ref="L6:L69" si="23">W6*0.12</f>
        <v>1550.3999999999999</v>
      </c>
      <c r="M6" s="54">
        <f t="shared" ref="M6:M69" si="24">W6*0.2</f>
        <v>2584</v>
      </c>
      <c r="N6" s="54">
        <f t="shared" ref="N6:N69" si="25">W6*0.05</f>
        <v>646</v>
      </c>
      <c r="O6" s="54">
        <f t="shared" ref="O6:O69" si="26">W6*0.05</f>
        <v>646</v>
      </c>
      <c r="P6" s="54">
        <f t="shared" ref="P6:P69" si="27">W6*0.05</f>
        <v>646</v>
      </c>
      <c r="Q6" s="54">
        <f t="shared" ref="Q6:Q69" si="28">W6*0.01</f>
        <v>129.19999999999999</v>
      </c>
      <c r="R6" s="54">
        <f t="shared" ref="R6:R69" si="29">W6*0.01</f>
        <v>129.19999999999999</v>
      </c>
      <c r="S6" s="54">
        <f t="shared" ref="S6:S69" si="30">W6*0.01</f>
        <v>129.19999999999999</v>
      </c>
      <c r="T6" s="59">
        <f t="shared" ref="T6:T69" si="31">W6*0.05</f>
        <v>646</v>
      </c>
      <c r="U6" s="59">
        <f t="shared" ref="U6:U69" si="32">W6*0.05</f>
        <v>646</v>
      </c>
      <c r="V6" s="59">
        <f t="shared" ref="V6:V69" si="33">W6*0.05</f>
        <v>646</v>
      </c>
      <c r="W6" s="5">
        <v>12920</v>
      </c>
    </row>
    <row r="7" spans="1:23" ht="17.25" customHeight="1" x14ac:dyDescent="0.15">
      <c r="A7" s="55" t="s">
        <v>179</v>
      </c>
      <c r="B7" s="13" t="s">
        <v>151</v>
      </c>
      <c r="C7" s="5" t="s">
        <v>175</v>
      </c>
      <c r="D7" s="56" t="s">
        <v>176</v>
      </c>
      <c r="E7" s="57" t="s">
        <v>177</v>
      </c>
      <c r="F7" s="53">
        <f t="shared" si="17"/>
        <v>1033.5999999999999</v>
      </c>
      <c r="G7" s="53">
        <f t="shared" si="18"/>
        <v>258.39999999999998</v>
      </c>
      <c r="H7" s="54">
        <f t="shared" si="19"/>
        <v>1938</v>
      </c>
      <c r="I7" s="54">
        <f t="shared" si="20"/>
        <v>646</v>
      </c>
      <c r="J7" s="54">
        <f t="shared" si="21"/>
        <v>258.39999999999998</v>
      </c>
      <c r="K7" s="54">
        <f t="shared" si="22"/>
        <v>387.59999999999997</v>
      </c>
      <c r="L7" s="54">
        <f t="shared" si="23"/>
        <v>1550.3999999999999</v>
      </c>
      <c r="M7" s="54">
        <f t="shared" si="24"/>
        <v>2584</v>
      </c>
      <c r="N7" s="54">
        <f t="shared" si="25"/>
        <v>646</v>
      </c>
      <c r="O7" s="54">
        <f t="shared" si="26"/>
        <v>646</v>
      </c>
      <c r="P7" s="54">
        <f t="shared" si="27"/>
        <v>646</v>
      </c>
      <c r="Q7" s="54">
        <f t="shared" si="28"/>
        <v>129.19999999999999</v>
      </c>
      <c r="R7" s="54">
        <f t="shared" si="29"/>
        <v>129.19999999999999</v>
      </c>
      <c r="S7" s="54">
        <f t="shared" si="30"/>
        <v>129.19999999999999</v>
      </c>
      <c r="T7" s="59">
        <f t="shared" si="31"/>
        <v>646</v>
      </c>
      <c r="U7" s="59">
        <f t="shared" si="32"/>
        <v>646</v>
      </c>
      <c r="V7" s="59">
        <f t="shared" si="33"/>
        <v>646</v>
      </c>
      <c r="W7" s="5">
        <v>12920</v>
      </c>
    </row>
    <row r="8" spans="1:23" ht="17.25" customHeight="1" x14ac:dyDescent="0.15">
      <c r="A8" s="55" t="s">
        <v>180</v>
      </c>
      <c r="B8" s="13" t="s">
        <v>151</v>
      </c>
      <c r="C8" s="5" t="s">
        <v>175</v>
      </c>
      <c r="D8" s="56" t="s">
        <v>176</v>
      </c>
      <c r="E8" s="57" t="s">
        <v>177</v>
      </c>
      <c r="F8" s="53">
        <f t="shared" si="17"/>
        <v>1033.5999999999999</v>
      </c>
      <c r="G8" s="53">
        <f t="shared" si="18"/>
        <v>258.39999999999998</v>
      </c>
      <c r="H8" s="54">
        <f t="shared" si="19"/>
        <v>1938</v>
      </c>
      <c r="I8" s="54">
        <f t="shared" si="20"/>
        <v>646</v>
      </c>
      <c r="J8" s="54">
        <f t="shared" si="21"/>
        <v>258.39999999999998</v>
      </c>
      <c r="K8" s="54">
        <f t="shared" si="22"/>
        <v>387.59999999999997</v>
      </c>
      <c r="L8" s="54">
        <f t="shared" si="23"/>
        <v>1550.3999999999999</v>
      </c>
      <c r="M8" s="54">
        <f t="shared" si="24"/>
        <v>2584</v>
      </c>
      <c r="N8" s="54">
        <f t="shared" si="25"/>
        <v>646</v>
      </c>
      <c r="O8" s="54">
        <f t="shared" si="26"/>
        <v>646</v>
      </c>
      <c r="P8" s="54">
        <f t="shared" si="27"/>
        <v>646</v>
      </c>
      <c r="Q8" s="54">
        <f t="shared" si="28"/>
        <v>129.19999999999999</v>
      </c>
      <c r="R8" s="54">
        <f t="shared" si="29"/>
        <v>129.19999999999999</v>
      </c>
      <c r="S8" s="54">
        <f t="shared" si="30"/>
        <v>129.19999999999999</v>
      </c>
      <c r="T8" s="59">
        <f t="shared" si="31"/>
        <v>646</v>
      </c>
      <c r="U8" s="59">
        <f t="shared" si="32"/>
        <v>646</v>
      </c>
      <c r="V8" s="59">
        <f t="shared" si="33"/>
        <v>646</v>
      </c>
      <c r="W8" s="5">
        <v>12920</v>
      </c>
    </row>
    <row r="9" spans="1:23" ht="17.25" customHeight="1" x14ac:dyDescent="0.15">
      <c r="A9" s="55" t="s">
        <v>181</v>
      </c>
      <c r="B9" s="13" t="s">
        <v>151</v>
      </c>
      <c r="C9" s="5" t="s">
        <v>175</v>
      </c>
      <c r="D9" s="56" t="s">
        <v>176</v>
      </c>
      <c r="E9" s="57" t="s">
        <v>177</v>
      </c>
      <c r="F9" s="53">
        <f t="shared" si="17"/>
        <v>1033.5999999999999</v>
      </c>
      <c r="G9" s="53">
        <f t="shared" si="18"/>
        <v>258.39999999999998</v>
      </c>
      <c r="H9" s="54">
        <f t="shared" si="19"/>
        <v>1938</v>
      </c>
      <c r="I9" s="54">
        <f t="shared" si="20"/>
        <v>646</v>
      </c>
      <c r="J9" s="54">
        <f t="shared" si="21"/>
        <v>258.39999999999998</v>
      </c>
      <c r="K9" s="54">
        <f t="shared" si="22"/>
        <v>387.59999999999997</v>
      </c>
      <c r="L9" s="54">
        <f t="shared" si="23"/>
        <v>1550.3999999999999</v>
      </c>
      <c r="M9" s="54">
        <f t="shared" si="24"/>
        <v>2584</v>
      </c>
      <c r="N9" s="54">
        <f t="shared" si="25"/>
        <v>646</v>
      </c>
      <c r="O9" s="54">
        <f t="shared" si="26"/>
        <v>646</v>
      </c>
      <c r="P9" s="54">
        <f t="shared" si="27"/>
        <v>646</v>
      </c>
      <c r="Q9" s="54">
        <f t="shared" si="28"/>
        <v>129.19999999999999</v>
      </c>
      <c r="R9" s="54">
        <f t="shared" si="29"/>
        <v>129.19999999999999</v>
      </c>
      <c r="S9" s="54">
        <f t="shared" si="30"/>
        <v>129.19999999999999</v>
      </c>
      <c r="T9" s="59">
        <f t="shared" si="31"/>
        <v>646</v>
      </c>
      <c r="U9" s="59">
        <f t="shared" si="32"/>
        <v>646</v>
      </c>
      <c r="V9" s="59">
        <f t="shared" si="33"/>
        <v>646</v>
      </c>
      <c r="W9" s="5">
        <v>12920</v>
      </c>
    </row>
    <row r="10" spans="1:23" ht="17.25" customHeight="1" x14ac:dyDescent="0.15">
      <c r="A10" s="55" t="s">
        <v>182</v>
      </c>
      <c r="B10" s="13" t="s">
        <v>151</v>
      </c>
      <c r="C10" s="5" t="s">
        <v>175</v>
      </c>
      <c r="D10" s="56" t="s">
        <v>176</v>
      </c>
      <c r="E10" s="57" t="s">
        <v>177</v>
      </c>
      <c r="F10" s="53">
        <f t="shared" si="17"/>
        <v>1033.5999999999999</v>
      </c>
      <c r="G10" s="53">
        <f t="shared" si="18"/>
        <v>258.39999999999998</v>
      </c>
      <c r="H10" s="54">
        <f t="shared" si="19"/>
        <v>1938</v>
      </c>
      <c r="I10" s="54">
        <f t="shared" si="20"/>
        <v>646</v>
      </c>
      <c r="J10" s="54">
        <f t="shared" si="21"/>
        <v>258.39999999999998</v>
      </c>
      <c r="K10" s="54">
        <f t="shared" si="22"/>
        <v>387.59999999999997</v>
      </c>
      <c r="L10" s="54">
        <f t="shared" si="23"/>
        <v>1550.3999999999999</v>
      </c>
      <c r="M10" s="54">
        <f t="shared" si="24"/>
        <v>2584</v>
      </c>
      <c r="N10" s="54">
        <f t="shared" si="25"/>
        <v>646</v>
      </c>
      <c r="O10" s="54">
        <f t="shared" si="26"/>
        <v>646</v>
      </c>
      <c r="P10" s="54">
        <f t="shared" si="27"/>
        <v>646</v>
      </c>
      <c r="Q10" s="54">
        <f t="shared" si="28"/>
        <v>129.19999999999999</v>
      </c>
      <c r="R10" s="54">
        <f t="shared" si="29"/>
        <v>129.19999999999999</v>
      </c>
      <c r="S10" s="54">
        <f t="shared" si="30"/>
        <v>129.19999999999999</v>
      </c>
      <c r="T10" s="59">
        <f t="shared" si="31"/>
        <v>646</v>
      </c>
      <c r="U10" s="59">
        <f t="shared" si="32"/>
        <v>646</v>
      </c>
      <c r="V10" s="59">
        <f t="shared" si="33"/>
        <v>646</v>
      </c>
      <c r="W10" s="5">
        <v>12920</v>
      </c>
    </row>
    <row r="11" spans="1:23" ht="17.25" customHeight="1" x14ac:dyDescent="0.15">
      <c r="A11" s="55" t="s">
        <v>183</v>
      </c>
      <c r="B11" s="13" t="s">
        <v>151</v>
      </c>
      <c r="C11" s="5" t="s">
        <v>175</v>
      </c>
      <c r="D11" s="56" t="s">
        <v>176</v>
      </c>
      <c r="E11" s="57" t="s">
        <v>177</v>
      </c>
      <c r="F11" s="53">
        <f t="shared" si="17"/>
        <v>1033.5999999999999</v>
      </c>
      <c r="G11" s="53">
        <f t="shared" si="18"/>
        <v>258.39999999999998</v>
      </c>
      <c r="H11" s="54">
        <f t="shared" si="19"/>
        <v>1938</v>
      </c>
      <c r="I11" s="54">
        <f t="shared" si="20"/>
        <v>646</v>
      </c>
      <c r="J11" s="54">
        <f t="shared" si="21"/>
        <v>258.39999999999998</v>
      </c>
      <c r="K11" s="54">
        <f t="shared" si="22"/>
        <v>387.59999999999997</v>
      </c>
      <c r="L11" s="54">
        <f t="shared" si="23"/>
        <v>1550.3999999999999</v>
      </c>
      <c r="M11" s="54">
        <f t="shared" si="24"/>
        <v>2584</v>
      </c>
      <c r="N11" s="54">
        <f t="shared" si="25"/>
        <v>646</v>
      </c>
      <c r="O11" s="54">
        <f t="shared" si="26"/>
        <v>646</v>
      </c>
      <c r="P11" s="54">
        <f t="shared" si="27"/>
        <v>646</v>
      </c>
      <c r="Q11" s="54">
        <f t="shared" si="28"/>
        <v>129.19999999999999</v>
      </c>
      <c r="R11" s="54">
        <f t="shared" si="29"/>
        <v>129.19999999999999</v>
      </c>
      <c r="S11" s="54">
        <f t="shared" si="30"/>
        <v>129.19999999999999</v>
      </c>
      <c r="T11" s="59">
        <f t="shared" si="31"/>
        <v>646</v>
      </c>
      <c r="U11" s="59">
        <f t="shared" si="32"/>
        <v>646</v>
      </c>
      <c r="V11" s="59">
        <f t="shared" si="33"/>
        <v>646</v>
      </c>
      <c r="W11" s="5">
        <v>12920</v>
      </c>
    </row>
    <row r="12" spans="1:23" ht="17.25" customHeight="1" x14ac:dyDescent="0.15">
      <c r="A12" s="55" t="s">
        <v>184</v>
      </c>
      <c r="B12" s="13" t="s">
        <v>151</v>
      </c>
      <c r="C12" s="5" t="s">
        <v>175</v>
      </c>
      <c r="D12" s="56" t="s">
        <v>176</v>
      </c>
      <c r="E12" s="57" t="s">
        <v>177</v>
      </c>
      <c r="F12" s="53">
        <f t="shared" si="17"/>
        <v>1033.5999999999999</v>
      </c>
      <c r="G12" s="53">
        <f t="shared" si="18"/>
        <v>258.39999999999998</v>
      </c>
      <c r="H12" s="54">
        <f t="shared" si="19"/>
        <v>1938</v>
      </c>
      <c r="I12" s="54">
        <f t="shared" si="20"/>
        <v>646</v>
      </c>
      <c r="J12" s="54">
        <f t="shared" si="21"/>
        <v>258.39999999999998</v>
      </c>
      <c r="K12" s="54">
        <f t="shared" si="22"/>
        <v>387.59999999999997</v>
      </c>
      <c r="L12" s="54">
        <f t="shared" si="23"/>
        <v>1550.3999999999999</v>
      </c>
      <c r="M12" s="54">
        <f t="shared" si="24"/>
        <v>2584</v>
      </c>
      <c r="N12" s="54">
        <f t="shared" si="25"/>
        <v>646</v>
      </c>
      <c r="O12" s="54">
        <f t="shared" si="26"/>
        <v>646</v>
      </c>
      <c r="P12" s="54">
        <f t="shared" si="27"/>
        <v>646</v>
      </c>
      <c r="Q12" s="54">
        <f t="shared" si="28"/>
        <v>129.19999999999999</v>
      </c>
      <c r="R12" s="54">
        <f t="shared" si="29"/>
        <v>129.19999999999999</v>
      </c>
      <c r="S12" s="54">
        <f t="shared" si="30"/>
        <v>129.19999999999999</v>
      </c>
      <c r="T12" s="59">
        <f t="shared" si="31"/>
        <v>646</v>
      </c>
      <c r="U12" s="59">
        <f t="shared" si="32"/>
        <v>646</v>
      </c>
      <c r="V12" s="59">
        <f t="shared" si="33"/>
        <v>646</v>
      </c>
      <c r="W12" s="5">
        <v>12920</v>
      </c>
    </row>
    <row r="13" spans="1:23" ht="17.25" customHeight="1" x14ac:dyDescent="0.15">
      <c r="A13" s="55" t="s">
        <v>185</v>
      </c>
      <c r="B13" s="13" t="s">
        <v>151</v>
      </c>
      <c r="C13" s="5" t="s">
        <v>175</v>
      </c>
      <c r="D13" s="56" t="s">
        <v>176</v>
      </c>
      <c r="E13" s="57" t="s">
        <v>177</v>
      </c>
      <c r="F13" s="53">
        <f t="shared" si="17"/>
        <v>1033.5999999999999</v>
      </c>
      <c r="G13" s="53">
        <f t="shared" si="18"/>
        <v>258.39999999999998</v>
      </c>
      <c r="H13" s="54">
        <f t="shared" si="19"/>
        <v>1938</v>
      </c>
      <c r="I13" s="54">
        <f t="shared" si="20"/>
        <v>646</v>
      </c>
      <c r="J13" s="54">
        <f t="shared" si="21"/>
        <v>258.39999999999998</v>
      </c>
      <c r="K13" s="54">
        <f t="shared" si="22"/>
        <v>387.59999999999997</v>
      </c>
      <c r="L13" s="54">
        <f t="shared" si="23"/>
        <v>1550.3999999999999</v>
      </c>
      <c r="M13" s="54">
        <f t="shared" si="24"/>
        <v>2584</v>
      </c>
      <c r="N13" s="54">
        <f t="shared" si="25"/>
        <v>646</v>
      </c>
      <c r="O13" s="54">
        <f t="shared" si="26"/>
        <v>646</v>
      </c>
      <c r="P13" s="54">
        <f t="shared" si="27"/>
        <v>646</v>
      </c>
      <c r="Q13" s="54">
        <f t="shared" si="28"/>
        <v>129.19999999999999</v>
      </c>
      <c r="R13" s="54">
        <f t="shared" si="29"/>
        <v>129.19999999999999</v>
      </c>
      <c r="S13" s="54">
        <f t="shared" si="30"/>
        <v>129.19999999999999</v>
      </c>
      <c r="T13" s="59">
        <f t="shared" si="31"/>
        <v>646</v>
      </c>
      <c r="U13" s="59">
        <f t="shared" si="32"/>
        <v>646</v>
      </c>
      <c r="V13" s="59">
        <f t="shared" si="33"/>
        <v>646</v>
      </c>
      <c r="W13" s="5">
        <v>12920</v>
      </c>
    </row>
    <row r="14" spans="1:23" ht="17.25" customHeight="1" x14ac:dyDescent="0.15">
      <c r="A14" s="55" t="s">
        <v>186</v>
      </c>
      <c r="B14" s="13" t="s">
        <v>151</v>
      </c>
      <c r="C14" s="5" t="s">
        <v>175</v>
      </c>
      <c r="D14" s="56" t="s">
        <v>176</v>
      </c>
      <c r="E14" s="57" t="s">
        <v>177</v>
      </c>
      <c r="F14" s="53">
        <f t="shared" si="17"/>
        <v>1033.5999999999999</v>
      </c>
      <c r="G14" s="53">
        <f t="shared" si="18"/>
        <v>258.39999999999998</v>
      </c>
      <c r="H14" s="54">
        <f t="shared" si="19"/>
        <v>1938</v>
      </c>
      <c r="I14" s="54">
        <f t="shared" si="20"/>
        <v>646</v>
      </c>
      <c r="J14" s="54">
        <f t="shared" si="21"/>
        <v>258.39999999999998</v>
      </c>
      <c r="K14" s="54">
        <f t="shared" si="22"/>
        <v>387.59999999999997</v>
      </c>
      <c r="L14" s="54">
        <f t="shared" si="23"/>
        <v>1550.3999999999999</v>
      </c>
      <c r="M14" s="54">
        <f t="shared" si="24"/>
        <v>2584</v>
      </c>
      <c r="N14" s="54">
        <f t="shared" si="25"/>
        <v>646</v>
      </c>
      <c r="O14" s="54">
        <f t="shared" si="26"/>
        <v>646</v>
      </c>
      <c r="P14" s="54">
        <f t="shared" si="27"/>
        <v>646</v>
      </c>
      <c r="Q14" s="54">
        <f t="shared" si="28"/>
        <v>129.19999999999999</v>
      </c>
      <c r="R14" s="54">
        <f t="shared" si="29"/>
        <v>129.19999999999999</v>
      </c>
      <c r="S14" s="54">
        <f t="shared" si="30"/>
        <v>129.19999999999999</v>
      </c>
      <c r="T14" s="59">
        <f t="shared" si="31"/>
        <v>646</v>
      </c>
      <c r="U14" s="59">
        <f t="shared" si="32"/>
        <v>646</v>
      </c>
      <c r="V14" s="59">
        <f t="shared" si="33"/>
        <v>646</v>
      </c>
      <c r="W14" s="5">
        <v>12920</v>
      </c>
    </row>
    <row r="15" spans="1:23" ht="17.25" customHeight="1" x14ac:dyDescent="0.15">
      <c r="A15" s="55" t="s">
        <v>187</v>
      </c>
      <c r="B15" s="13" t="s">
        <v>151</v>
      </c>
      <c r="C15" s="5" t="s">
        <v>175</v>
      </c>
      <c r="D15" s="56" t="s">
        <v>176</v>
      </c>
      <c r="E15" s="57" t="s">
        <v>177</v>
      </c>
      <c r="F15" s="53">
        <f t="shared" si="17"/>
        <v>1033.5999999999999</v>
      </c>
      <c r="G15" s="53">
        <f t="shared" si="18"/>
        <v>258.39999999999998</v>
      </c>
      <c r="H15" s="54">
        <f t="shared" si="19"/>
        <v>1938</v>
      </c>
      <c r="I15" s="54">
        <f t="shared" si="20"/>
        <v>646</v>
      </c>
      <c r="J15" s="54">
        <f t="shared" si="21"/>
        <v>258.39999999999998</v>
      </c>
      <c r="K15" s="54">
        <f t="shared" si="22"/>
        <v>387.59999999999997</v>
      </c>
      <c r="L15" s="54">
        <f t="shared" si="23"/>
        <v>1550.3999999999999</v>
      </c>
      <c r="M15" s="54">
        <f t="shared" si="24"/>
        <v>2584</v>
      </c>
      <c r="N15" s="54">
        <f t="shared" si="25"/>
        <v>646</v>
      </c>
      <c r="O15" s="54">
        <f t="shared" si="26"/>
        <v>646</v>
      </c>
      <c r="P15" s="54">
        <f t="shared" si="27"/>
        <v>646</v>
      </c>
      <c r="Q15" s="54">
        <f t="shared" si="28"/>
        <v>129.19999999999999</v>
      </c>
      <c r="R15" s="54">
        <f t="shared" si="29"/>
        <v>129.19999999999999</v>
      </c>
      <c r="S15" s="54">
        <f t="shared" si="30"/>
        <v>129.19999999999999</v>
      </c>
      <c r="T15" s="59">
        <f t="shared" si="31"/>
        <v>646</v>
      </c>
      <c r="U15" s="59">
        <f t="shared" si="32"/>
        <v>646</v>
      </c>
      <c r="V15" s="59">
        <f t="shared" si="33"/>
        <v>646</v>
      </c>
      <c r="W15" s="5">
        <v>12920</v>
      </c>
    </row>
    <row r="16" spans="1:23" ht="17.25" customHeight="1" x14ac:dyDescent="0.15">
      <c r="A16" s="55" t="s">
        <v>188</v>
      </c>
      <c r="B16" s="13" t="s">
        <v>151</v>
      </c>
      <c r="C16" s="5" t="s">
        <v>175</v>
      </c>
      <c r="D16" s="56" t="s">
        <v>176</v>
      </c>
      <c r="E16" s="57" t="s">
        <v>177</v>
      </c>
      <c r="F16" s="53">
        <f t="shared" si="17"/>
        <v>1033.5999999999999</v>
      </c>
      <c r="G16" s="53">
        <f t="shared" si="18"/>
        <v>258.39999999999998</v>
      </c>
      <c r="H16" s="54">
        <f t="shared" si="19"/>
        <v>1938</v>
      </c>
      <c r="I16" s="54">
        <f t="shared" si="20"/>
        <v>646</v>
      </c>
      <c r="J16" s="54">
        <f t="shared" si="21"/>
        <v>258.39999999999998</v>
      </c>
      <c r="K16" s="54">
        <f t="shared" si="22"/>
        <v>387.59999999999997</v>
      </c>
      <c r="L16" s="54">
        <f t="shared" si="23"/>
        <v>1550.3999999999999</v>
      </c>
      <c r="M16" s="54">
        <f t="shared" si="24"/>
        <v>2584</v>
      </c>
      <c r="N16" s="54">
        <f t="shared" si="25"/>
        <v>646</v>
      </c>
      <c r="O16" s="54">
        <f t="shared" si="26"/>
        <v>646</v>
      </c>
      <c r="P16" s="54">
        <f t="shared" si="27"/>
        <v>646</v>
      </c>
      <c r="Q16" s="54">
        <f t="shared" si="28"/>
        <v>129.19999999999999</v>
      </c>
      <c r="R16" s="54">
        <f t="shared" si="29"/>
        <v>129.19999999999999</v>
      </c>
      <c r="S16" s="54">
        <f t="shared" si="30"/>
        <v>129.19999999999999</v>
      </c>
      <c r="T16" s="59">
        <f t="shared" si="31"/>
        <v>646</v>
      </c>
      <c r="U16" s="59">
        <f t="shared" si="32"/>
        <v>646</v>
      </c>
      <c r="V16" s="59">
        <f t="shared" si="33"/>
        <v>646</v>
      </c>
      <c r="W16" s="5">
        <v>12920</v>
      </c>
    </row>
    <row r="17" spans="1:23" ht="17.25" customHeight="1" x14ac:dyDescent="0.15">
      <c r="A17" s="55" t="s">
        <v>189</v>
      </c>
      <c r="B17" s="13" t="s">
        <v>151</v>
      </c>
      <c r="C17" s="5" t="s">
        <v>175</v>
      </c>
      <c r="D17" s="56" t="s">
        <v>176</v>
      </c>
      <c r="E17" s="57" t="s">
        <v>177</v>
      </c>
      <c r="F17" s="53">
        <f t="shared" si="17"/>
        <v>1033.5999999999999</v>
      </c>
      <c r="G17" s="53">
        <f t="shared" si="18"/>
        <v>258.39999999999998</v>
      </c>
      <c r="H17" s="54">
        <f t="shared" si="19"/>
        <v>1938</v>
      </c>
      <c r="I17" s="54">
        <f t="shared" si="20"/>
        <v>646</v>
      </c>
      <c r="J17" s="54">
        <f t="shared" si="21"/>
        <v>258.39999999999998</v>
      </c>
      <c r="K17" s="54">
        <f t="shared" si="22"/>
        <v>387.59999999999997</v>
      </c>
      <c r="L17" s="54">
        <f t="shared" si="23"/>
        <v>1550.3999999999999</v>
      </c>
      <c r="M17" s="54">
        <f t="shared" si="24"/>
        <v>2584</v>
      </c>
      <c r="N17" s="54">
        <f t="shared" si="25"/>
        <v>646</v>
      </c>
      <c r="O17" s="54">
        <f t="shared" si="26"/>
        <v>646</v>
      </c>
      <c r="P17" s="54">
        <f t="shared" si="27"/>
        <v>646</v>
      </c>
      <c r="Q17" s="54">
        <f t="shared" si="28"/>
        <v>129.19999999999999</v>
      </c>
      <c r="R17" s="54">
        <f t="shared" si="29"/>
        <v>129.19999999999999</v>
      </c>
      <c r="S17" s="54">
        <f t="shared" si="30"/>
        <v>129.19999999999999</v>
      </c>
      <c r="T17" s="59">
        <f t="shared" si="31"/>
        <v>646</v>
      </c>
      <c r="U17" s="59">
        <f t="shared" si="32"/>
        <v>646</v>
      </c>
      <c r="V17" s="59">
        <f t="shared" si="33"/>
        <v>646</v>
      </c>
      <c r="W17" s="5">
        <v>12920</v>
      </c>
    </row>
    <row r="18" spans="1:23" ht="17.25" customHeight="1" x14ac:dyDescent="0.15">
      <c r="A18" s="55" t="s">
        <v>190</v>
      </c>
      <c r="B18" s="13" t="s">
        <v>151</v>
      </c>
      <c r="C18" s="5" t="s">
        <v>175</v>
      </c>
      <c r="D18" s="56" t="s">
        <v>176</v>
      </c>
      <c r="E18" s="57" t="s">
        <v>177</v>
      </c>
      <c r="F18" s="53">
        <f t="shared" si="17"/>
        <v>1033.5999999999999</v>
      </c>
      <c r="G18" s="53">
        <f t="shared" si="18"/>
        <v>258.39999999999998</v>
      </c>
      <c r="H18" s="54">
        <f t="shared" si="19"/>
        <v>1938</v>
      </c>
      <c r="I18" s="54">
        <f t="shared" si="20"/>
        <v>646</v>
      </c>
      <c r="J18" s="54">
        <f t="shared" si="21"/>
        <v>258.39999999999998</v>
      </c>
      <c r="K18" s="54">
        <f t="shared" si="22"/>
        <v>387.59999999999997</v>
      </c>
      <c r="L18" s="54">
        <f t="shared" si="23"/>
        <v>1550.3999999999999</v>
      </c>
      <c r="M18" s="54">
        <f t="shared" si="24"/>
        <v>2584</v>
      </c>
      <c r="N18" s="54">
        <f t="shared" si="25"/>
        <v>646</v>
      </c>
      <c r="O18" s="54">
        <f t="shared" si="26"/>
        <v>646</v>
      </c>
      <c r="P18" s="54">
        <f t="shared" si="27"/>
        <v>646</v>
      </c>
      <c r="Q18" s="54">
        <f t="shared" si="28"/>
        <v>129.19999999999999</v>
      </c>
      <c r="R18" s="54">
        <f t="shared" si="29"/>
        <v>129.19999999999999</v>
      </c>
      <c r="S18" s="54">
        <f t="shared" si="30"/>
        <v>129.19999999999999</v>
      </c>
      <c r="T18" s="59">
        <f t="shared" si="31"/>
        <v>646</v>
      </c>
      <c r="U18" s="59">
        <f t="shared" si="32"/>
        <v>646</v>
      </c>
      <c r="V18" s="59">
        <f t="shared" si="33"/>
        <v>646</v>
      </c>
      <c r="W18" s="5">
        <v>12920</v>
      </c>
    </row>
    <row r="19" spans="1:23" ht="17.25" customHeight="1" x14ac:dyDescent="0.15">
      <c r="A19" s="55" t="s">
        <v>191</v>
      </c>
      <c r="B19" s="13" t="s">
        <v>151</v>
      </c>
      <c r="C19" s="5" t="s">
        <v>175</v>
      </c>
      <c r="D19" s="56" t="s">
        <v>176</v>
      </c>
      <c r="E19" s="57" t="s">
        <v>177</v>
      </c>
      <c r="F19" s="53">
        <f t="shared" si="17"/>
        <v>1033.5999999999999</v>
      </c>
      <c r="G19" s="53">
        <f t="shared" si="18"/>
        <v>258.39999999999998</v>
      </c>
      <c r="H19" s="54">
        <f t="shared" si="19"/>
        <v>1938</v>
      </c>
      <c r="I19" s="54">
        <f t="shared" si="20"/>
        <v>646</v>
      </c>
      <c r="J19" s="54">
        <f t="shared" si="21"/>
        <v>258.39999999999998</v>
      </c>
      <c r="K19" s="54">
        <f t="shared" si="22"/>
        <v>387.59999999999997</v>
      </c>
      <c r="L19" s="54">
        <f t="shared" si="23"/>
        <v>1550.3999999999999</v>
      </c>
      <c r="M19" s="54">
        <f t="shared" si="24"/>
        <v>2584</v>
      </c>
      <c r="N19" s="54">
        <f t="shared" si="25"/>
        <v>646</v>
      </c>
      <c r="O19" s="54">
        <f t="shared" si="26"/>
        <v>646</v>
      </c>
      <c r="P19" s="54">
        <f t="shared" si="27"/>
        <v>646</v>
      </c>
      <c r="Q19" s="54">
        <f t="shared" si="28"/>
        <v>129.19999999999999</v>
      </c>
      <c r="R19" s="54">
        <f t="shared" si="29"/>
        <v>129.19999999999999</v>
      </c>
      <c r="S19" s="54">
        <f t="shared" si="30"/>
        <v>129.19999999999999</v>
      </c>
      <c r="T19" s="59">
        <f t="shared" si="31"/>
        <v>646</v>
      </c>
      <c r="U19" s="59">
        <f t="shared" si="32"/>
        <v>646</v>
      </c>
      <c r="V19" s="59">
        <f t="shared" si="33"/>
        <v>646</v>
      </c>
      <c r="W19" s="5">
        <v>12920</v>
      </c>
    </row>
    <row r="20" spans="1:23" ht="17.25" customHeight="1" x14ac:dyDescent="0.15">
      <c r="A20" s="55" t="s">
        <v>192</v>
      </c>
      <c r="B20" s="13" t="s">
        <v>151</v>
      </c>
      <c r="C20" s="5" t="s">
        <v>175</v>
      </c>
      <c r="D20" s="56" t="s">
        <v>176</v>
      </c>
      <c r="E20" s="57" t="s">
        <v>177</v>
      </c>
      <c r="F20" s="53">
        <f t="shared" si="17"/>
        <v>1033.5999999999999</v>
      </c>
      <c r="G20" s="53">
        <f t="shared" si="18"/>
        <v>258.39999999999998</v>
      </c>
      <c r="H20" s="54">
        <f t="shared" si="19"/>
        <v>1938</v>
      </c>
      <c r="I20" s="54">
        <f t="shared" si="20"/>
        <v>646</v>
      </c>
      <c r="J20" s="54">
        <f t="shared" si="21"/>
        <v>258.39999999999998</v>
      </c>
      <c r="K20" s="54">
        <f t="shared" si="22"/>
        <v>387.59999999999997</v>
      </c>
      <c r="L20" s="54">
        <f t="shared" si="23"/>
        <v>1550.3999999999999</v>
      </c>
      <c r="M20" s="54">
        <f t="shared" si="24"/>
        <v>2584</v>
      </c>
      <c r="N20" s="54">
        <f t="shared" si="25"/>
        <v>646</v>
      </c>
      <c r="O20" s="54">
        <f t="shared" si="26"/>
        <v>646</v>
      </c>
      <c r="P20" s="54">
        <f t="shared" si="27"/>
        <v>646</v>
      </c>
      <c r="Q20" s="54">
        <f t="shared" si="28"/>
        <v>129.19999999999999</v>
      </c>
      <c r="R20" s="54">
        <f t="shared" si="29"/>
        <v>129.19999999999999</v>
      </c>
      <c r="S20" s="54">
        <f t="shared" si="30"/>
        <v>129.19999999999999</v>
      </c>
      <c r="T20" s="59">
        <f t="shared" si="31"/>
        <v>646</v>
      </c>
      <c r="U20" s="59">
        <f t="shared" si="32"/>
        <v>646</v>
      </c>
      <c r="V20" s="59">
        <f t="shared" si="33"/>
        <v>646</v>
      </c>
      <c r="W20" s="5">
        <v>12920</v>
      </c>
    </row>
    <row r="21" spans="1:23" ht="17.25" customHeight="1" x14ac:dyDescent="0.15">
      <c r="A21" s="55" t="s">
        <v>193</v>
      </c>
      <c r="B21" s="13" t="s">
        <v>151</v>
      </c>
      <c r="C21" s="5" t="s">
        <v>175</v>
      </c>
      <c r="D21" s="56" t="s">
        <v>176</v>
      </c>
      <c r="E21" s="57" t="s">
        <v>177</v>
      </c>
      <c r="F21" s="53">
        <f t="shared" si="17"/>
        <v>1033.5999999999999</v>
      </c>
      <c r="G21" s="53">
        <f t="shared" si="18"/>
        <v>258.39999999999998</v>
      </c>
      <c r="H21" s="54">
        <f t="shared" si="19"/>
        <v>1938</v>
      </c>
      <c r="I21" s="54">
        <f t="shared" si="20"/>
        <v>646</v>
      </c>
      <c r="J21" s="54">
        <f t="shared" si="21"/>
        <v>258.39999999999998</v>
      </c>
      <c r="K21" s="54">
        <f t="shared" si="22"/>
        <v>387.59999999999997</v>
      </c>
      <c r="L21" s="54">
        <f t="shared" si="23"/>
        <v>1550.3999999999999</v>
      </c>
      <c r="M21" s="54">
        <f t="shared" si="24"/>
        <v>2584</v>
      </c>
      <c r="N21" s="54">
        <f t="shared" si="25"/>
        <v>646</v>
      </c>
      <c r="O21" s="54">
        <f t="shared" si="26"/>
        <v>646</v>
      </c>
      <c r="P21" s="54">
        <f t="shared" si="27"/>
        <v>646</v>
      </c>
      <c r="Q21" s="54">
        <f t="shared" si="28"/>
        <v>129.19999999999999</v>
      </c>
      <c r="R21" s="54">
        <f t="shared" si="29"/>
        <v>129.19999999999999</v>
      </c>
      <c r="S21" s="54">
        <f t="shared" si="30"/>
        <v>129.19999999999999</v>
      </c>
      <c r="T21" s="59">
        <f t="shared" si="31"/>
        <v>646</v>
      </c>
      <c r="U21" s="59">
        <f t="shared" si="32"/>
        <v>646</v>
      </c>
      <c r="V21" s="59">
        <f t="shared" si="33"/>
        <v>646</v>
      </c>
      <c r="W21" s="5">
        <v>12920</v>
      </c>
    </row>
    <row r="22" spans="1:23" ht="17.25" customHeight="1" x14ac:dyDescent="0.15">
      <c r="A22" s="55" t="s">
        <v>194</v>
      </c>
      <c r="B22" s="13" t="s">
        <v>151</v>
      </c>
      <c r="C22" s="5" t="s">
        <v>175</v>
      </c>
      <c r="D22" s="56" t="s">
        <v>176</v>
      </c>
      <c r="E22" s="57" t="s">
        <v>177</v>
      </c>
      <c r="F22" s="53">
        <f t="shared" si="17"/>
        <v>1033.5999999999999</v>
      </c>
      <c r="G22" s="53">
        <f t="shared" si="18"/>
        <v>258.39999999999998</v>
      </c>
      <c r="H22" s="54">
        <f t="shared" si="19"/>
        <v>1938</v>
      </c>
      <c r="I22" s="54">
        <f t="shared" si="20"/>
        <v>646</v>
      </c>
      <c r="J22" s="54">
        <f t="shared" si="21"/>
        <v>258.39999999999998</v>
      </c>
      <c r="K22" s="54">
        <f t="shared" si="22"/>
        <v>387.59999999999997</v>
      </c>
      <c r="L22" s="54">
        <f t="shared" si="23"/>
        <v>1550.3999999999999</v>
      </c>
      <c r="M22" s="54">
        <f t="shared" si="24"/>
        <v>2584</v>
      </c>
      <c r="N22" s="54">
        <f t="shared" si="25"/>
        <v>646</v>
      </c>
      <c r="O22" s="54">
        <f t="shared" si="26"/>
        <v>646</v>
      </c>
      <c r="P22" s="54">
        <f t="shared" si="27"/>
        <v>646</v>
      </c>
      <c r="Q22" s="54">
        <f t="shared" si="28"/>
        <v>129.19999999999999</v>
      </c>
      <c r="R22" s="54">
        <f t="shared" si="29"/>
        <v>129.19999999999999</v>
      </c>
      <c r="S22" s="54">
        <f t="shared" si="30"/>
        <v>129.19999999999999</v>
      </c>
      <c r="T22" s="59">
        <f t="shared" si="31"/>
        <v>646</v>
      </c>
      <c r="U22" s="59">
        <f t="shared" si="32"/>
        <v>646</v>
      </c>
      <c r="V22" s="59">
        <f t="shared" si="33"/>
        <v>646</v>
      </c>
      <c r="W22" s="5">
        <v>12920</v>
      </c>
    </row>
    <row r="23" spans="1:23" ht="17.25" customHeight="1" x14ac:dyDescent="0.15">
      <c r="A23" s="55" t="s">
        <v>195</v>
      </c>
      <c r="B23" s="13" t="s">
        <v>151</v>
      </c>
      <c r="C23" s="5" t="s">
        <v>175</v>
      </c>
      <c r="D23" s="56" t="s">
        <v>176</v>
      </c>
      <c r="E23" s="57" t="s">
        <v>177</v>
      </c>
      <c r="F23" s="53">
        <f t="shared" si="17"/>
        <v>1033.5999999999999</v>
      </c>
      <c r="G23" s="53">
        <f t="shared" si="18"/>
        <v>258.39999999999998</v>
      </c>
      <c r="H23" s="54">
        <f t="shared" si="19"/>
        <v>1938</v>
      </c>
      <c r="I23" s="54">
        <f t="shared" si="20"/>
        <v>646</v>
      </c>
      <c r="J23" s="54">
        <f t="shared" si="21"/>
        <v>258.39999999999998</v>
      </c>
      <c r="K23" s="54">
        <f t="shared" si="22"/>
        <v>387.59999999999997</v>
      </c>
      <c r="L23" s="54">
        <f t="shared" si="23"/>
        <v>1550.3999999999999</v>
      </c>
      <c r="M23" s="54">
        <f t="shared" si="24"/>
        <v>2584</v>
      </c>
      <c r="N23" s="54">
        <f t="shared" si="25"/>
        <v>646</v>
      </c>
      <c r="O23" s="54">
        <f t="shared" si="26"/>
        <v>646</v>
      </c>
      <c r="P23" s="54">
        <f t="shared" si="27"/>
        <v>646</v>
      </c>
      <c r="Q23" s="54">
        <f t="shared" si="28"/>
        <v>129.19999999999999</v>
      </c>
      <c r="R23" s="54">
        <f t="shared" si="29"/>
        <v>129.19999999999999</v>
      </c>
      <c r="S23" s="54">
        <f t="shared" si="30"/>
        <v>129.19999999999999</v>
      </c>
      <c r="T23" s="59">
        <f t="shared" si="31"/>
        <v>646</v>
      </c>
      <c r="U23" s="59">
        <f t="shared" si="32"/>
        <v>646</v>
      </c>
      <c r="V23" s="59">
        <f t="shared" si="33"/>
        <v>646</v>
      </c>
      <c r="W23" s="5">
        <v>12920</v>
      </c>
    </row>
    <row r="24" spans="1:23" ht="17.25" customHeight="1" x14ac:dyDescent="0.15">
      <c r="A24" s="55" t="s">
        <v>196</v>
      </c>
      <c r="B24" s="13" t="s">
        <v>151</v>
      </c>
      <c r="C24" s="5" t="s">
        <v>175</v>
      </c>
      <c r="D24" s="56" t="s">
        <v>176</v>
      </c>
      <c r="E24" s="57" t="s">
        <v>177</v>
      </c>
      <c r="F24" s="53">
        <f t="shared" si="17"/>
        <v>1033.5999999999999</v>
      </c>
      <c r="G24" s="53">
        <f t="shared" si="18"/>
        <v>258.39999999999998</v>
      </c>
      <c r="H24" s="54">
        <f t="shared" si="19"/>
        <v>1938</v>
      </c>
      <c r="I24" s="54">
        <f t="shared" si="20"/>
        <v>646</v>
      </c>
      <c r="J24" s="54">
        <f t="shared" si="21"/>
        <v>258.39999999999998</v>
      </c>
      <c r="K24" s="54">
        <f t="shared" si="22"/>
        <v>387.59999999999997</v>
      </c>
      <c r="L24" s="54">
        <f t="shared" si="23"/>
        <v>1550.3999999999999</v>
      </c>
      <c r="M24" s="54">
        <f t="shared" si="24"/>
        <v>2584</v>
      </c>
      <c r="N24" s="54">
        <f t="shared" si="25"/>
        <v>646</v>
      </c>
      <c r="O24" s="54">
        <f t="shared" si="26"/>
        <v>646</v>
      </c>
      <c r="P24" s="54">
        <f t="shared" si="27"/>
        <v>646</v>
      </c>
      <c r="Q24" s="54">
        <f t="shared" si="28"/>
        <v>129.19999999999999</v>
      </c>
      <c r="R24" s="54">
        <f t="shared" si="29"/>
        <v>129.19999999999999</v>
      </c>
      <c r="S24" s="54">
        <f t="shared" si="30"/>
        <v>129.19999999999999</v>
      </c>
      <c r="T24" s="59">
        <f t="shared" si="31"/>
        <v>646</v>
      </c>
      <c r="U24" s="59">
        <f t="shared" si="32"/>
        <v>646</v>
      </c>
      <c r="V24" s="59">
        <f t="shared" si="33"/>
        <v>646</v>
      </c>
      <c r="W24" s="5">
        <v>12920</v>
      </c>
    </row>
    <row r="25" spans="1:23" ht="17.25" customHeight="1" x14ac:dyDescent="0.15">
      <c r="A25" s="55" t="s">
        <v>197</v>
      </c>
      <c r="B25" s="13" t="s">
        <v>198</v>
      </c>
      <c r="C25" s="5" t="s">
        <v>199</v>
      </c>
      <c r="D25" s="56" t="s">
        <v>200</v>
      </c>
      <c r="E25" s="57" t="s">
        <v>177</v>
      </c>
      <c r="F25" s="53">
        <f t="shared" si="17"/>
        <v>839.2</v>
      </c>
      <c r="G25" s="53">
        <f t="shared" si="18"/>
        <v>209.8</v>
      </c>
      <c r="H25" s="54">
        <f t="shared" si="19"/>
        <v>1573.5</v>
      </c>
      <c r="I25" s="54">
        <f t="shared" si="20"/>
        <v>524.5</v>
      </c>
      <c r="J25" s="54">
        <f t="shared" si="21"/>
        <v>209.8</v>
      </c>
      <c r="K25" s="54">
        <f t="shared" si="22"/>
        <v>314.7</v>
      </c>
      <c r="L25" s="54">
        <f t="shared" si="23"/>
        <v>1258.8</v>
      </c>
      <c r="M25" s="54">
        <f t="shared" si="24"/>
        <v>2098</v>
      </c>
      <c r="N25" s="54">
        <f t="shared" si="25"/>
        <v>524.5</v>
      </c>
      <c r="O25" s="54">
        <f t="shared" si="26"/>
        <v>524.5</v>
      </c>
      <c r="P25" s="54">
        <f t="shared" si="27"/>
        <v>524.5</v>
      </c>
      <c r="Q25" s="54">
        <f t="shared" si="28"/>
        <v>104.9</v>
      </c>
      <c r="R25" s="54">
        <f t="shared" si="29"/>
        <v>104.9</v>
      </c>
      <c r="S25" s="54">
        <f t="shared" si="30"/>
        <v>104.9</v>
      </c>
      <c r="T25" s="59">
        <f t="shared" si="31"/>
        <v>524.5</v>
      </c>
      <c r="U25" s="59">
        <f t="shared" si="32"/>
        <v>524.5</v>
      </c>
      <c r="V25" s="59">
        <f t="shared" si="33"/>
        <v>524.5</v>
      </c>
      <c r="W25" s="5">
        <v>10490</v>
      </c>
    </row>
    <row r="26" spans="1:23" ht="17.25" customHeight="1" x14ac:dyDescent="0.15">
      <c r="A26" s="55" t="s">
        <v>201</v>
      </c>
      <c r="B26" s="13" t="s">
        <v>198</v>
      </c>
      <c r="C26" s="5" t="s">
        <v>199</v>
      </c>
      <c r="D26" s="56" t="s">
        <v>200</v>
      </c>
      <c r="E26" s="57" t="s">
        <v>177</v>
      </c>
      <c r="F26" s="53">
        <f t="shared" si="17"/>
        <v>839.2</v>
      </c>
      <c r="G26" s="53">
        <f t="shared" si="18"/>
        <v>209.8</v>
      </c>
      <c r="H26" s="54">
        <f t="shared" si="19"/>
        <v>1573.5</v>
      </c>
      <c r="I26" s="54">
        <f t="shared" si="20"/>
        <v>524.5</v>
      </c>
      <c r="J26" s="54">
        <f t="shared" si="21"/>
        <v>209.8</v>
      </c>
      <c r="K26" s="54">
        <f t="shared" si="22"/>
        <v>314.7</v>
      </c>
      <c r="L26" s="54">
        <f t="shared" si="23"/>
        <v>1258.8</v>
      </c>
      <c r="M26" s="54">
        <f t="shared" si="24"/>
        <v>2098</v>
      </c>
      <c r="N26" s="54">
        <f t="shared" si="25"/>
        <v>524.5</v>
      </c>
      <c r="O26" s="54">
        <f t="shared" si="26"/>
        <v>524.5</v>
      </c>
      <c r="P26" s="54">
        <f t="shared" si="27"/>
        <v>524.5</v>
      </c>
      <c r="Q26" s="54">
        <f t="shared" si="28"/>
        <v>104.9</v>
      </c>
      <c r="R26" s="54">
        <f t="shared" si="29"/>
        <v>104.9</v>
      </c>
      <c r="S26" s="54">
        <f t="shared" si="30"/>
        <v>104.9</v>
      </c>
      <c r="T26" s="59">
        <f t="shared" si="31"/>
        <v>524.5</v>
      </c>
      <c r="U26" s="59">
        <f t="shared" si="32"/>
        <v>524.5</v>
      </c>
      <c r="V26" s="59">
        <f t="shared" si="33"/>
        <v>524.5</v>
      </c>
      <c r="W26" s="5">
        <v>10490</v>
      </c>
    </row>
    <row r="27" spans="1:23" ht="17.25" customHeight="1" x14ac:dyDescent="0.15">
      <c r="A27" s="55" t="s">
        <v>202</v>
      </c>
      <c r="B27" s="13" t="s">
        <v>198</v>
      </c>
      <c r="C27" s="5" t="s">
        <v>199</v>
      </c>
      <c r="D27" s="56" t="s">
        <v>200</v>
      </c>
      <c r="E27" s="57" t="s">
        <v>177</v>
      </c>
      <c r="F27" s="53">
        <f t="shared" si="17"/>
        <v>839.2</v>
      </c>
      <c r="G27" s="53">
        <f t="shared" si="18"/>
        <v>209.8</v>
      </c>
      <c r="H27" s="54">
        <f t="shared" si="19"/>
        <v>1573.5</v>
      </c>
      <c r="I27" s="54">
        <f t="shared" si="20"/>
        <v>524.5</v>
      </c>
      <c r="J27" s="54">
        <f t="shared" si="21"/>
        <v>209.8</v>
      </c>
      <c r="K27" s="54">
        <f t="shared" si="22"/>
        <v>314.7</v>
      </c>
      <c r="L27" s="54">
        <f t="shared" si="23"/>
        <v>1258.8</v>
      </c>
      <c r="M27" s="54">
        <f t="shared" si="24"/>
        <v>2098</v>
      </c>
      <c r="N27" s="54">
        <f t="shared" si="25"/>
        <v>524.5</v>
      </c>
      <c r="O27" s="54">
        <f t="shared" si="26"/>
        <v>524.5</v>
      </c>
      <c r="P27" s="54">
        <f t="shared" si="27"/>
        <v>524.5</v>
      </c>
      <c r="Q27" s="54">
        <f t="shared" si="28"/>
        <v>104.9</v>
      </c>
      <c r="R27" s="54">
        <f t="shared" si="29"/>
        <v>104.9</v>
      </c>
      <c r="S27" s="54">
        <f t="shared" si="30"/>
        <v>104.9</v>
      </c>
      <c r="T27" s="59">
        <f t="shared" si="31"/>
        <v>524.5</v>
      </c>
      <c r="U27" s="59">
        <f t="shared" si="32"/>
        <v>524.5</v>
      </c>
      <c r="V27" s="59">
        <f t="shared" si="33"/>
        <v>524.5</v>
      </c>
      <c r="W27" s="5">
        <v>10490</v>
      </c>
    </row>
    <row r="28" spans="1:23" ht="17.25" customHeight="1" x14ac:dyDescent="0.15">
      <c r="A28" s="55" t="s">
        <v>203</v>
      </c>
      <c r="B28" s="13" t="s">
        <v>198</v>
      </c>
      <c r="C28" s="5" t="s">
        <v>199</v>
      </c>
      <c r="D28" s="56" t="s">
        <v>200</v>
      </c>
      <c r="E28" s="57" t="s">
        <v>177</v>
      </c>
      <c r="F28" s="53">
        <f t="shared" si="17"/>
        <v>839.2</v>
      </c>
      <c r="G28" s="53">
        <f t="shared" si="18"/>
        <v>209.8</v>
      </c>
      <c r="H28" s="54">
        <f t="shared" si="19"/>
        <v>1573.5</v>
      </c>
      <c r="I28" s="54">
        <f t="shared" si="20"/>
        <v>524.5</v>
      </c>
      <c r="J28" s="54">
        <f t="shared" si="21"/>
        <v>209.8</v>
      </c>
      <c r="K28" s="54">
        <f t="shared" si="22"/>
        <v>314.7</v>
      </c>
      <c r="L28" s="54">
        <f t="shared" si="23"/>
        <v>1258.8</v>
      </c>
      <c r="M28" s="54">
        <f t="shared" si="24"/>
        <v>2098</v>
      </c>
      <c r="N28" s="54">
        <f t="shared" si="25"/>
        <v>524.5</v>
      </c>
      <c r="O28" s="54">
        <f t="shared" si="26"/>
        <v>524.5</v>
      </c>
      <c r="P28" s="54">
        <f t="shared" si="27"/>
        <v>524.5</v>
      </c>
      <c r="Q28" s="54">
        <f t="shared" si="28"/>
        <v>104.9</v>
      </c>
      <c r="R28" s="54">
        <f t="shared" si="29"/>
        <v>104.9</v>
      </c>
      <c r="S28" s="54">
        <f t="shared" si="30"/>
        <v>104.9</v>
      </c>
      <c r="T28" s="59">
        <f t="shared" si="31"/>
        <v>524.5</v>
      </c>
      <c r="U28" s="59">
        <f t="shared" si="32"/>
        <v>524.5</v>
      </c>
      <c r="V28" s="59">
        <f t="shared" si="33"/>
        <v>524.5</v>
      </c>
      <c r="W28" s="5">
        <v>10490</v>
      </c>
    </row>
    <row r="29" spans="1:23" ht="17.25" customHeight="1" x14ac:dyDescent="0.15">
      <c r="A29" s="55" t="s">
        <v>204</v>
      </c>
      <c r="B29" s="13" t="s">
        <v>198</v>
      </c>
      <c r="C29" s="5" t="s">
        <v>199</v>
      </c>
      <c r="D29" s="56" t="s">
        <v>200</v>
      </c>
      <c r="E29" s="57" t="s">
        <v>177</v>
      </c>
      <c r="F29" s="53">
        <f t="shared" si="17"/>
        <v>839.2</v>
      </c>
      <c r="G29" s="53">
        <f t="shared" si="18"/>
        <v>209.8</v>
      </c>
      <c r="H29" s="54">
        <f t="shared" si="19"/>
        <v>1573.5</v>
      </c>
      <c r="I29" s="54">
        <f t="shared" si="20"/>
        <v>524.5</v>
      </c>
      <c r="J29" s="54">
        <f t="shared" si="21"/>
        <v>209.8</v>
      </c>
      <c r="K29" s="54">
        <f t="shared" si="22"/>
        <v>314.7</v>
      </c>
      <c r="L29" s="54">
        <f t="shared" si="23"/>
        <v>1258.8</v>
      </c>
      <c r="M29" s="54">
        <f t="shared" si="24"/>
        <v>2098</v>
      </c>
      <c r="N29" s="54">
        <f t="shared" si="25"/>
        <v>524.5</v>
      </c>
      <c r="O29" s="54">
        <f t="shared" si="26"/>
        <v>524.5</v>
      </c>
      <c r="P29" s="54">
        <f t="shared" si="27"/>
        <v>524.5</v>
      </c>
      <c r="Q29" s="54">
        <f t="shared" si="28"/>
        <v>104.9</v>
      </c>
      <c r="R29" s="54">
        <f t="shared" si="29"/>
        <v>104.9</v>
      </c>
      <c r="S29" s="54">
        <f t="shared" si="30"/>
        <v>104.9</v>
      </c>
      <c r="T29" s="59">
        <f t="shared" si="31"/>
        <v>524.5</v>
      </c>
      <c r="U29" s="59">
        <f t="shared" si="32"/>
        <v>524.5</v>
      </c>
      <c r="V29" s="59">
        <f t="shared" si="33"/>
        <v>524.5</v>
      </c>
      <c r="W29" s="5">
        <v>10490</v>
      </c>
    </row>
    <row r="30" spans="1:23" ht="17.25" customHeight="1" x14ac:dyDescent="0.15">
      <c r="A30" s="55" t="s">
        <v>205</v>
      </c>
      <c r="B30" s="13" t="s">
        <v>198</v>
      </c>
      <c r="C30" s="5" t="s">
        <v>199</v>
      </c>
      <c r="D30" s="56" t="s">
        <v>200</v>
      </c>
      <c r="E30" s="57" t="s">
        <v>177</v>
      </c>
      <c r="F30" s="53">
        <f t="shared" si="17"/>
        <v>839.2</v>
      </c>
      <c r="G30" s="53">
        <f t="shared" si="18"/>
        <v>209.8</v>
      </c>
      <c r="H30" s="54">
        <f t="shared" si="19"/>
        <v>1573.5</v>
      </c>
      <c r="I30" s="54">
        <f t="shared" si="20"/>
        <v>524.5</v>
      </c>
      <c r="J30" s="54">
        <f t="shared" si="21"/>
        <v>209.8</v>
      </c>
      <c r="K30" s="54">
        <f t="shared" si="22"/>
        <v>314.7</v>
      </c>
      <c r="L30" s="54">
        <f t="shared" si="23"/>
        <v>1258.8</v>
      </c>
      <c r="M30" s="54">
        <f t="shared" si="24"/>
        <v>2098</v>
      </c>
      <c r="N30" s="54">
        <f t="shared" si="25"/>
        <v>524.5</v>
      </c>
      <c r="O30" s="54">
        <f t="shared" si="26"/>
        <v>524.5</v>
      </c>
      <c r="P30" s="54">
        <f t="shared" si="27"/>
        <v>524.5</v>
      </c>
      <c r="Q30" s="54">
        <f t="shared" si="28"/>
        <v>104.9</v>
      </c>
      <c r="R30" s="54">
        <f t="shared" si="29"/>
        <v>104.9</v>
      </c>
      <c r="S30" s="54">
        <f t="shared" si="30"/>
        <v>104.9</v>
      </c>
      <c r="T30" s="59">
        <f t="shared" si="31"/>
        <v>524.5</v>
      </c>
      <c r="U30" s="59">
        <f t="shared" si="32"/>
        <v>524.5</v>
      </c>
      <c r="V30" s="59">
        <f t="shared" si="33"/>
        <v>524.5</v>
      </c>
      <c r="W30" s="5">
        <v>10490</v>
      </c>
    </row>
    <row r="31" spans="1:23" ht="17.25" customHeight="1" x14ac:dyDescent="0.15">
      <c r="A31" s="55" t="s">
        <v>206</v>
      </c>
      <c r="B31" s="13" t="s">
        <v>198</v>
      </c>
      <c r="C31" s="5" t="s">
        <v>199</v>
      </c>
      <c r="D31" s="56" t="s">
        <v>200</v>
      </c>
      <c r="E31" s="57" t="s">
        <v>177</v>
      </c>
      <c r="F31" s="53">
        <f t="shared" si="17"/>
        <v>839.2</v>
      </c>
      <c r="G31" s="53">
        <f t="shared" si="18"/>
        <v>209.8</v>
      </c>
      <c r="H31" s="54">
        <f t="shared" si="19"/>
        <v>1573.5</v>
      </c>
      <c r="I31" s="54">
        <f t="shared" si="20"/>
        <v>524.5</v>
      </c>
      <c r="J31" s="54">
        <f t="shared" si="21"/>
        <v>209.8</v>
      </c>
      <c r="K31" s="54">
        <f t="shared" si="22"/>
        <v>314.7</v>
      </c>
      <c r="L31" s="54">
        <f t="shared" si="23"/>
        <v>1258.8</v>
      </c>
      <c r="M31" s="54">
        <f t="shared" si="24"/>
        <v>2098</v>
      </c>
      <c r="N31" s="54">
        <f t="shared" si="25"/>
        <v>524.5</v>
      </c>
      <c r="O31" s="54">
        <f t="shared" si="26"/>
        <v>524.5</v>
      </c>
      <c r="P31" s="54">
        <f t="shared" si="27"/>
        <v>524.5</v>
      </c>
      <c r="Q31" s="54">
        <f t="shared" si="28"/>
        <v>104.9</v>
      </c>
      <c r="R31" s="54">
        <f t="shared" si="29"/>
        <v>104.9</v>
      </c>
      <c r="S31" s="54">
        <f t="shared" si="30"/>
        <v>104.9</v>
      </c>
      <c r="T31" s="59">
        <f t="shared" si="31"/>
        <v>524.5</v>
      </c>
      <c r="U31" s="59">
        <f t="shared" si="32"/>
        <v>524.5</v>
      </c>
      <c r="V31" s="59">
        <f t="shared" si="33"/>
        <v>524.5</v>
      </c>
      <c r="W31" s="5">
        <v>10490</v>
      </c>
    </row>
    <row r="32" spans="1:23" ht="17.25" customHeight="1" x14ac:dyDescent="0.15">
      <c r="A32" s="55" t="s">
        <v>207</v>
      </c>
      <c r="B32" s="13" t="s">
        <v>198</v>
      </c>
      <c r="C32" s="5" t="s">
        <v>199</v>
      </c>
      <c r="D32" s="56" t="s">
        <v>200</v>
      </c>
      <c r="E32" s="57" t="s">
        <v>177</v>
      </c>
      <c r="F32" s="53">
        <f t="shared" si="17"/>
        <v>839.2</v>
      </c>
      <c r="G32" s="53">
        <f t="shared" si="18"/>
        <v>209.8</v>
      </c>
      <c r="H32" s="54">
        <f t="shared" si="19"/>
        <v>1573.5</v>
      </c>
      <c r="I32" s="54">
        <f t="shared" si="20"/>
        <v>524.5</v>
      </c>
      <c r="J32" s="54">
        <f t="shared" si="21"/>
        <v>209.8</v>
      </c>
      <c r="K32" s="54">
        <f t="shared" si="22"/>
        <v>314.7</v>
      </c>
      <c r="L32" s="54">
        <f t="shared" si="23"/>
        <v>1258.8</v>
      </c>
      <c r="M32" s="54">
        <f t="shared" si="24"/>
        <v>2098</v>
      </c>
      <c r="N32" s="54">
        <f t="shared" si="25"/>
        <v>524.5</v>
      </c>
      <c r="O32" s="54">
        <f t="shared" si="26"/>
        <v>524.5</v>
      </c>
      <c r="P32" s="54">
        <f t="shared" si="27"/>
        <v>524.5</v>
      </c>
      <c r="Q32" s="54">
        <f t="shared" si="28"/>
        <v>104.9</v>
      </c>
      <c r="R32" s="54">
        <f t="shared" si="29"/>
        <v>104.9</v>
      </c>
      <c r="S32" s="54">
        <f t="shared" si="30"/>
        <v>104.9</v>
      </c>
      <c r="T32" s="59">
        <f t="shared" si="31"/>
        <v>524.5</v>
      </c>
      <c r="U32" s="59">
        <f t="shared" si="32"/>
        <v>524.5</v>
      </c>
      <c r="V32" s="59">
        <f t="shared" si="33"/>
        <v>524.5</v>
      </c>
      <c r="W32" s="5">
        <v>10490</v>
      </c>
    </row>
    <row r="33" spans="1:23" ht="17.25" customHeight="1" x14ac:dyDescent="0.15">
      <c r="A33" s="55" t="s">
        <v>208</v>
      </c>
      <c r="B33" s="13" t="s">
        <v>198</v>
      </c>
      <c r="C33" s="5" t="s">
        <v>199</v>
      </c>
      <c r="D33" s="56" t="s">
        <v>200</v>
      </c>
      <c r="E33" s="57" t="s">
        <v>177</v>
      </c>
      <c r="F33" s="53">
        <f t="shared" si="17"/>
        <v>839.2</v>
      </c>
      <c r="G33" s="53">
        <f t="shared" si="18"/>
        <v>209.8</v>
      </c>
      <c r="H33" s="54">
        <f t="shared" si="19"/>
        <v>1573.5</v>
      </c>
      <c r="I33" s="54">
        <f t="shared" si="20"/>
        <v>524.5</v>
      </c>
      <c r="J33" s="54">
        <f t="shared" si="21"/>
        <v>209.8</v>
      </c>
      <c r="K33" s="54">
        <f t="shared" si="22"/>
        <v>314.7</v>
      </c>
      <c r="L33" s="54">
        <f t="shared" si="23"/>
        <v>1258.8</v>
      </c>
      <c r="M33" s="54">
        <f t="shared" si="24"/>
        <v>2098</v>
      </c>
      <c r="N33" s="54">
        <f t="shared" si="25"/>
        <v>524.5</v>
      </c>
      <c r="O33" s="54">
        <f t="shared" si="26"/>
        <v>524.5</v>
      </c>
      <c r="P33" s="54">
        <f t="shared" si="27"/>
        <v>524.5</v>
      </c>
      <c r="Q33" s="54">
        <f t="shared" si="28"/>
        <v>104.9</v>
      </c>
      <c r="R33" s="54">
        <f t="shared" si="29"/>
        <v>104.9</v>
      </c>
      <c r="S33" s="54">
        <f t="shared" si="30"/>
        <v>104.9</v>
      </c>
      <c r="T33" s="59">
        <f t="shared" si="31"/>
        <v>524.5</v>
      </c>
      <c r="U33" s="59">
        <f t="shared" si="32"/>
        <v>524.5</v>
      </c>
      <c r="V33" s="59">
        <f t="shared" si="33"/>
        <v>524.5</v>
      </c>
      <c r="W33" s="5">
        <v>10490</v>
      </c>
    </row>
    <row r="34" spans="1:23" ht="17.25" customHeight="1" x14ac:dyDescent="0.15">
      <c r="A34" s="55" t="s">
        <v>209</v>
      </c>
      <c r="B34" s="13" t="s">
        <v>198</v>
      </c>
      <c r="C34" s="5" t="s">
        <v>199</v>
      </c>
      <c r="D34" s="56" t="s">
        <v>200</v>
      </c>
      <c r="E34" s="57" t="s">
        <v>177</v>
      </c>
      <c r="F34" s="53">
        <f t="shared" si="17"/>
        <v>839.2</v>
      </c>
      <c r="G34" s="53">
        <f t="shared" si="18"/>
        <v>209.8</v>
      </c>
      <c r="H34" s="54">
        <f t="shared" si="19"/>
        <v>1573.5</v>
      </c>
      <c r="I34" s="54">
        <f t="shared" si="20"/>
        <v>524.5</v>
      </c>
      <c r="J34" s="54">
        <f t="shared" si="21"/>
        <v>209.8</v>
      </c>
      <c r="K34" s="54">
        <f t="shared" si="22"/>
        <v>314.7</v>
      </c>
      <c r="L34" s="54">
        <f t="shared" si="23"/>
        <v>1258.8</v>
      </c>
      <c r="M34" s="54">
        <f t="shared" si="24"/>
        <v>2098</v>
      </c>
      <c r="N34" s="54">
        <f t="shared" si="25"/>
        <v>524.5</v>
      </c>
      <c r="O34" s="54">
        <f t="shared" si="26"/>
        <v>524.5</v>
      </c>
      <c r="P34" s="54">
        <f t="shared" si="27"/>
        <v>524.5</v>
      </c>
      <c r="Q34" s="54">
        <f t="shared" si="28"/>
        <v>104.9</v>
      </c>
      <c r="R34" s="54">
        <f t="shared" si="29"/>
        <v>104.9</v>
      </c>
      <c r="S34" s="54">
        <f t="shared" si="30"/>
        <v>104.9</v>
      </c>
      <c r="T34" s="59">
        <f t="shared" si="31"/>
        <v>524.5</v>
      </c>
      <c r="U34" s="59">
        <f t="shared" si="32"/>
        <v>524.5</v>
      </c>
      <c r="V34" s="59">
        <f t="shared" si="33"/>
        <v>524.5</v>
      </c>
      <c r="W34" s="5">
        <v>10490</v>
      </c>
    </row>
    <row r="35" spans="1:23" ht="17.25" customHeight="1" x14ac:dyDescent="0.15">
      <c r="A35" s="55" t="s">
        <v>210</v>
      </c>
      <c r="B35" s="13" t="s">
        <v>211</v>
      </c>
      <c r="C35" s="5" t="s">
        <v>199</v>
      </c>
      <c r="D35" s="56" t="s">
        <v>200</v>
      </c>
      <c r="E35" s="57" t="s">
        <v>177</v>
      </c>
      <c r="F35" s="53">
        <f t="shared" si="17"/>
        <v>1150.4000000000001</v>
      </c>
      <c r="G35" s="53">
        <f t="shared" si="18"/>
        <v>287.60000000000002</v>
      </c>
      <c r="H35" s="54">
        <f t="shared" si="19"/>
        <v>2157</v>
      </c>
      <c r="I35" s="54">
        <f t="shared" si="20"/>
        <v>719</v>
      </c>
      <c r="J35" s="54">
        <f t="shared" si="21"/>
        <v>287.60000000000002</v>
      </c>
      <c r="K35" s="54">
        <f t="shared" si="22"/>
        <v>431.4</v>
      </c>
      <c r="L35" s="54">
        <f t="shared" si="23"/>
        <v>1725.6</v>
      </c>
      <c r="M35" s="54">
        <f t="shared" si="24"/>
        <v>2876</v>
      </c>
      <c r="N35" s="54">
        <f t="shared" si="25"/>
        <v>719</v>
      </c>
      <c r="O35" s="54">
        <f t="shared" si="26"/>
        <v>719</v>
      </c>
      <c r="P35" s="54">
        <f t="shared" si="27"/>
        <v>719</v>
      </c>
      <c r="Q35" s="54">
        <f t="shared" si="28"/>
        <v>143.80000000000001</v>
      </c>
      <c r="R35" s="54">
        <f t="shared" si="29"/>
        <v>143.80000000000001</v>
      </c>
      <c r="S35" s="54">
        <f t="shared" si="30"/>
        <v>143.80000000000001</v>
      </c>
      <c r="T35" s="59">
        <f t="shared" si="31"/>
        <v>719</v>
      </c>
      <c r="U35" s="59">
        <f t="shared" si="32"/>
        <v>719</v>
      </c>
      <c r="V35" s="59">
        <f t="shared" si="33"/>
        <v>719</v>
      </c>
      <c r="W35" s="5">
        <v>14380</v>
      </c>
    </row>
    <row r="36" spans="1:23" ht="17.25" customHeight="1" x14ac:dyDescent="0.15">
      <c r="A36" s="55" t="s">
        <v>212</v>
      </c>
      <c r="B36" s="13" t="s">
        <v>211</v>
      </c>
      <c r="C36" s="5" t="s">
        <v>199</v>
      </c>
      <c r="D36" s="56" t="s">
        <v>200</v>
      </c>
      <c r="E36" s="57" t="s">
        <v>177</v>
      </c>
      <c r="F36" s="53">
        <f t="shared" si="17"/>
        <v>1150.4000000000001</v>
      </c>
      <c r="G36" s="53">
        <f t="shared" si="18"/>
        <v>287.60000000000002</v>
      </c>
      <c r="H36" s="54">
        <f t="shared" si="19"/>
        <v>2157</v>
      </c>
      <c r="I36" s="54">
        <f t="shared" si="20"/>
        <v>719</v>
      </c>
      <c r="J36" s="54">
        <f t="shared" si="21"/>
        <v>287.60000000000002</v>
      </c>
      <c r="K36" s="54">
        <f t="shared" si="22"/>
        <v>431.4</v>
      </c>
      <c r="L36" s="54">
        <f t="shared" si="23"/>
        <v>1725.6</v>
      </c>
      <c r="M36" s="54">
        <f t="shared" si="24"/>
        <v>2876</v>
      </c>
      <c r="N36" s="54">
        <f t="shared" si="25"/>
        <v>719</v>
      </c>
      <c r="O36" s="54">
        <f t="shared" si="26"/>
        <v>719</v>
      </c>
      <c r="P36" s="54">
        <f t="shared" si="27"/>
        <v>719</v>
      </c>
      <c r="Q36" s="54">
        <f t="shared" si="28"/>
        <v>143.80000000000001</v>
      </c>
      <c r="R36" s="54">
        <f t="shared" si="29"/>
        <v>143.80000000000001</v>
      </c>
      <c r="S36" s="54">
        <f t="shared" si="30"/>
        <v>143.80000000000001</v>
      </c>
      <c r="T36" s="59">
        <f t="shared" si="31"/>
        <v>719</v>
      </c>
      <c r="U36" s="59">
        <f t="shared" si="32"/>
        <v>719</v>
      </c>
      <c r="V36" s="59">
        <f t="shared" si="33"/>
        <v>719</v>
      </c>
      <c r="W36" s="5">
        <v>14380</v>
      </c>
    </row>
    <row r="37" spans="1:23" ht="17.25" customHeight="1" x14ac:dyDescent="0.15">
      <c r="A37" s="55" t="s">
        <v>213</v>
      </c>
      <c r="B37" s="13" t="s">
        <v>211</v>
      </c>
      <c r="C37" s="5" t="s">
        <v>199</v>
      </c>
      <c r="D37" s="56" t="s">
        <v>200</v>
      </c>
      <c r="E37" s="57" t="s">
        <v>177</v>
      </c>
      <c r="F37" s="53">
        <f t="shared" si="17"/>
        <v>1150.4000000000001</v>
      </c>
      <c r="G37" s="53">
        <f t="shared" si="18"/>
        <v>287.60000000000002</v>
      </c>
      <c r="H37" s="54">
        <f t="shared" si="19"/>
        <v>2157</v>
      </c>
      <c r="I37" s="54">
        <f t="shared" si="20"/>
        <v>719</v>
      </c>
      <c r="J37" s="54">
        <f t="shared" si="21"/>
        <v>287.60000000000002</v>
      </c>
      <c r="K37" s="54">
        <f t="shared" si="22"/>
        <v>431.4</v>
      </c>
      <c r="L37" s="54">
        <f t="shared" si="23"/>
        <v>1725.6</v>
      </c>
      <c r="M37" s="54">
        <f t="shared" si="24"/>
        <v>2876</v>
      </c>
      <c r="N37" s="54">
        <f t="shared" si="25"/>
        <v>719</v>
      </c>
      <c r="O37" s="54">
        <f t="shared" si="26"/>
        <v>719</v>
      </c>
      <c r="P37" s="54">
        <f t="shared" si="27"/>
        <v>719</v>
      </c>
      <c r="Q37" s="54">
        <f t="shared" si="28"/>
        <v>143.80000000000001</v>
      </c>
      <c r="R37" s="54">
        <f t="shared" si="29"/>
        <v>143.80000000000001</v>
      </c>
      <c r="S37" s="54">
        <f t="shared" si="30"/>
        <v>143.80000000000001</v>
      </c>
      <c r="T37" s="59">
        <f t="shared" si="31"/>
        <v>719</v>
      </c>
      <c r="U37" s="59">
        <f t="shared" si="32"/>
        <v>719</v>
      </c>
      <c r="V37" s="59">
        <f t="shared" si="33"/>
        <v>719</v>
      </c>
      <c r="W37" s="5">
        <v>14380</v>
      </c>
    </row>
    <row r="38" spans="1:23" ht="17.25" customHeight="1" x14ac:dyDescent="0.15">
      <c r="A38" s="55" t="s">
        <v>214</v>
      </c>
      <c r="B38" s="13" t="s">
        <v>211</v>
      </c>
      <c r="C38" s="5" t="s">
        <v>199</v>
      </c>
      <c r="D38" s="56" t="s">
        <v>200</v>
      </c>
      <c r="E38" s="57" t="s">
        <v>177</v>
      </c>
      <c r="F38" s="53">
        <f t="shared" si="17"/>
        <v>1150.4000000000001</v>
      </c>
      <c r="G38" s="53">
        <f t="shared" si="18"/>
        <v>287.60000000000002</v>
      </c>
      <c r="H38" s="54">
        <f t="shared" si="19"/>
        <v>2157</v>
      </c>
      <c r="I38" s="54">
        <f t="shared" si="20"/>
        <v>719</v>
      </c>
      <c r="J38" s="54">
        <f t="shared" si="21"/>
        <v>287.60000000000002</v>
      </c>
      <c r="K38" s="54">
        <f t="shared" si="22"/>
        <v>431.4</v>
      </c>
      <c r="L38" s="54">
        <f t="shared" si="23"/>
        <v>1725.6</v>
      </c>
      <c r="M38" s="54">
        <f t="shared" si="24"/>
        <v>2876</v>
      </c>
      <c r="N38" s="54">
        <f t="shared" si="25"/>
        <v>719</v>
      </c>
      <c r="O38" s="54">
        <f t="shared" si="26"/>
        <v>719</v>
      </c>
      <c r="P38" s="54">
        <f t="shared" si="27"/>
        <v>719</v>
      </c>
      <c r="Q38" s="54">
        <f t="shared" si="28"/>
        <v>143.80000000000001</v>
      </c>
      <c r="R38" s="54">
        <f t="shared" si="29"/>
        <v>143.80000000000001</v>
      </c>
      <c r="S38" s="54">
        <f t="shared" si="30"/>
        <v>143.80000000000001</v>
      </c>
      <c r="T38" s="59">
        <f t="shared" si="31"/>
        <v>719</v>
      </c>
      <c r="U38" s="59">
        <f t="shared" si="32"/>
        <v>719</v>
      </c>
      <c r="V38" s="59">
        <f t="shared" si="33"/>
        <v>719</v>
      </c>
      <c r="W38" s="5">
        <v>14380</v>
      </c>
    </row>
    <row r="39" spans="1:23" ht="17.25" customHeight="1" x14ac:dyDescent="0.15">
      <c r="A39" s="55" t="s">
        <v>215</v>
      </c>
      <c r="B39" s="13" t="s">
        <v>211</v>
      </c>
      <c r="C39" s="5" t="s">
        <v>199</v>
      </c>
      <c r="D39" s="56" t="s">
        <v>200</v>
      </c>
      <c r="E39" s="57" t="s">
        <v>177</v>
      </c>
      <c r="F39" s="53">
        <f t="shared" si="17"/>
        <v>1150.4000000000001</v>
      </c>
      <c r="G39" s="53">
        <f t="shared" si="18"/>
        <v>287.60000000000002</v>
      </c>
      <c r="H39" s="54">
        <f t="shared" si="19"/>
        <v>2157</v>
      </c>
      <c r="I39" s="54">
        <f t="shared" si="20"/>
        <v>719</v>
      </c>
      <c r="J39" s="54">
        <f t="shared" si="21"/>
        <v>287.60000000000002</v>
      </c>
      <c r="K39" s="54">
        <f t="shared" si="22"/>
        <v>431.4</v>
      </c>
      <c r="L39" s="54">
        <f t="shared" si="23"/>
        <v>1725.6</v>
      </c>
      <c r="M39" s="54">
        <f t="shared" si="24"/>
        <v>2876</v>
      </c>
      <c r="N39" s="54">
        <f t="shared" si="25"/>
        <v>719</v>
      </c>
      <c r="O39" s="54">
        <f t="shared" si="26"/>
        <v>719</v>
      </c>
      <c r="P39" s="54">
        <f t="shared" si="27"/>
        <v>719</v>
      </c>
      <c r="Q39" s="54">
        <f t="shared" si="28"/>
        <v>143.80000000000001</v>
      </c>
      <c r="R39" s="54">
        <f t="shared" si="29"/>
        <v>143.80000000000001</v>
      </c>
      <c r="S39" s="54">
        <f t="shared" si="30"/>
        <v>143.80000000000001</v>
      </c>
      <c r="T39" s="59">
        <f t="shared" si="31"/>
        <v>719</v>
      </c>
      <c r="U39" s="59">
        <f t="shared" si="32"/>
        <v>719</v>
      </c>
      <c r="V39" s="59">
        <f t="shared" si="33"/>
        <v>719</v>
      </c>
      <c r="W39" s="5">
        <v>14380</v>
      </c>
    </row>
    <row r="40" spans="1:23" ht="17.25" customHeight="1" x14ac:dyDescent="0.15">
      <c r="A40" s="55" t="s">
        <v>216</v>
      </c>
      <c r="B40" s="13" t="s">
        <v>211</v>
      </c>
      <c r="C40" s="5" t="s">
        <v>199</v>
      </c>
      <c r="D40" s="56" t="s">
        <v>200</v>
      </c>
      <c r="E40" s="57" t="s">
        <v>177</v>
      </c>
      <c r="F40" s="53">
        <f t="shared" si="17"/>
        <v>1150.4000000000001</v>
      </c>
      <c r="G40" s="53">
        <f t="shared" si="18"/>
        <v>287.60000000000002</v>
      </c>
      <c r="H40" s="54">
        <f t="shared" si="19"/>
        <v>2157</v>
      </c>
      <c r="I40" s="54">
        <f t="shared" si="20"/>
        <v>719</v>
      </c>
      <c r="J40" s="54">
        <f t="shared" si="21"/>
        <v>287.60000000000002</v>
      </c>
      <c r="K40" s="54">
        <f t="shared" si="22"/>
        <v>431.4</v>
      </c>
      <c r="L40" s="54">
        <f t="shared" si="23"/>
        <v>1725.6</v>
      </c>
      <c r="M40" s="54">
        <f t="shared" si="24"/>
        <v>2876</v>
      </c>
      <c r="N40" s="54">
        <f t="shared" si="25"/>
        <v>719</v>
      </c>
      <c r="O40" s="54">
        <f t="shared" si="26"/>
        <v>719</v>
      </c>
      <c r="P40" s="54">
        <f t="shared" si="27"/>
        <v>719</v>
      </c>
      <c r="Q40" s="54">
        <f t="shared" si="28"/>
        <v>143.80000000000001</v>
      </c>
      <c r="R40" s="54">
        <f t="shared" si="29"/>
        <v>143.80000000000001</v>
      </c>
      <c r="S40" s="54">
        <f t="shared" si="30"/>
        <v>143.80000000000001</v>
      </c>
      <c r="T40" s="59">
        <f t="shared" si="31"/>
        <v>719</v>
      </c>
      <c r="U40" s="59">
        <f t="shared" si="32"/>
        <v>719</v>
      </c>
      <c r="V40" s="59">
        <f t="shared" si="33"/>
        <v>719</v>
      </c>
      <c r="W40" s="5">
        <v>14380</v>
      </c>
    </row>
    <row r="41" spans="1:23" ht="17.25" customHeight="1" x14ac:dyDescent="0.15">
      <c r="A41" s="55" t="s">
        <v>217</v>
      </c>
      <c r="B41" s="13" t="s">
        <v>211</v>
      </c>
      <c r="C41" s="5" t="s">
        <v>199</v>
      </c>
      <c r="D41" s="56" t="s">
        <v>200</v>
      </c>
      <c r="E41" s="57" t="s">
        <v>177</v>
      </c>
      <c r="F41" s="53">
        <f t="shared" si="17"/>
        <v>1150.4000000000001</v>
      </c>
      <c r="G41" s="53">
        <f t="shared" si="18"/>
        <v>287.60000000000002</v>
      </c>
      <c r="H41" s="54">
        <f t="shared" si="19"/>
        <v>2157</v>
      </c>
      <c r="I41" s="54">
        <f t="shared" si="20"/>
        <v>719</v>
      </c>
      <c r="J41" s="54">
        <f t="shared" si="21"/>
        <v>287.60000000000002</v>
      </c>
      <c r="K41" s="54">
        <f t="shared" si="22"/>
        <v>431.4</v>
      </c>
      <c r="L41" s="54">
        <f t="shared" si="23"/>
        <v>1725.6</v>
      </c>
      <c r="M41" s="54">
        <f t="shared" si="24"/>
        <v>2876</v>
      </c>
      <c r="N41" s="54">
        <f t="shared" si="25"/>
        <v>719</v>
      </c>
      <c r="O41" s="54">
        <f t="shared" si="26"/>
        <v>719</v>
      </c>
      <c r="P41" s="54">
        <f t="shared" si="27"/>
        <v>719</v>
      </c>
      <c r="Q41" s="54">
        <f t="shared" si="28"/>
        <v>143.80000000000001</v>
      </c>
      <c r="R41" s="54">
        <f t="shared" si="29"/>
        <v>143.80000000000001</v>
      </c>
      <c r="S41" s="54">
        <f t="shared" si="30"/>
        <v>143.80000000000001</v>
      </c>
      <c r="T41" s="59">
        <f t="shared" si="31"/>
        <v>719</v>
      </c>
      <c r="U41" s="59">
        <f t="shared" si="32"/>
        <v>719</v>
      </c>
      <c r="V41" s="59">
        <f t="shared" si="33"/>
        <v>719</v>
      </c>
      <c r="W41" s="5">
        <v>14380</v>
      </c>
    </row>
    <row r="42" spans="1:23" ht="17.25" customHeight="1" x14ac:dyDescent="0.15">
      <c r="A42" s="55" t="s">
        <v>218</v>
      </c>
      <c r="B42" s="13" t="s">
        <v>211</v>
      </c>
      <c r="C42" s="5" t="s">
        <v>199</v>
      </c>
      <c r="D42" s="56" t="s">
        <v>200</v>
      </c>
      <c r="E42" s="57" t="s">
        <v>177</v>
      </c>
      <c r="F42" s="53">
        <f t="shared" si="17"/>
        <v>1150.4000000000001</v>
      </c>
      <c r="G42" s="53">
        <f t="shared" si="18"/>
        <v>287.60000000000002</v>
      </c>
      <c r="H42" s="54">
        <f t="shared" si="19"/>
        <v>2157</v>
      </c>
      <c r="I42" s="54">
        <f t="shared" si="20"/>
        <v>719</v>
      </c>
      <c r="J42" s="54">
        <f t="shared" si="21"/>
        <v>287.60000000000002</v>
      </c>
      <c r="K42" s="54">
        <f t="shared" si="22"/>
        <v>431.4</v>
      </c>
      <c r="L42" s="54">
        <f t="shared" si="23"/>
        <v>1725.6</v>
      </c>
      <c r="M42" s="54">
        <f t="shared" si="24"/>
        <v>2876</v>
      </c>
      <c r="N42" s="54">
        <f t="shared" si="25"/>
        <v>719</v>
      </c>
      <c r="O42" s="54">
        <f t="shared" si="26"/>
        <v>719</v>
      </c>
      <c r="P42" s="54">
        <f t="shared" si="27"/>
        <v>719</v>
      </c>
      <c r="Q42" s="54">
        <f t="shared" si="28"/>
        <v>143.80000000000001</v>
      </c>
      <c r="R42" s="54">
        <f t="shared" si="29"/>
        <v>143.80000000000001</v>
      </c>
      <c r="S42" s="54">
        <f t="shared" si="30"/>
        <v>143.80000000000001</v>
      </c>
      <c r="T42" s="59">
        <f t="shared" si="31"/>
        <v>719</v>
      </c>
      <c r="U42" s="59">
        <f t="shared" si="32"/>
        <v>719</v>
      </c>
      <c r="V42" s="59">
        <f t="shared" si="33"/>
        <v>719</v>
      </c>
      <c r="W42" s="5">
        <v>14380</v>
      </c>
    </row>
    <row r="43" spans="1:23" ht="17.25" customHeight="1" x14ac:dyDescent="0.15">
      <c r="A43" s="55" t="s">
        <v>219</v>
      </c>
      <c r="B43" s="13" t="s">
        <v>211</v>
      </c>
      <c r="C43" s="5" t="s">
        <v>199</v>
      </c>
      <c r="D43" s="56" t="s">
        <v>200</v>
      </c>
      <c r="E43" s="57" t="s">
        <v>177</v>
      </c>
      <c r="F43" s="53">
        <f t="shared" si="17"/>
        <v>1150.4000000000001</v>
      </c>
      <c r="G43" s="53">
        <f t="shared" si="18"/>
        <v>287.60000000000002</v>
      </c>
      <c r="H43" s="54">
        <f t="shared" si="19"/>
        <v>2157</v>
      </c>
      <c r="I43" s="54">
        <f t="shared" si="20"/>
        <v>719</v>
      </c>
      <c r="J43" s="54">
        <f t="shared" si="21"/>
        <v>287.60000000000002</v>
      </c>
      <c r="K43" s="54">
        <f t="shared" si="22"/>
        <v>431.4</v>
      </c>
      <c r="L43" s="54">
        <f t="shared" si="23"/>
        <v>1725.6</v>
      </c>
      <c r="M43" s="54">
        <f t="shared" si="24"/>
        <v>2876</v>
      </c>
      <c r="N43" s="54">
        <f t="shared" si="25"/>
        <v>719</v>
      </c>
      <c r="O43" s="54">
        <f t="shared" si="26"/>
        <v>719</v>
      </c>
      <c r="P43" s="54">
        <f t="shared" si="27"/>
        <v>719</v>
      </c>
      <c r="Q43" s="54">
        <f t="shared" si="28"/>
        <v>143.80000000000001</v>
      </c>
      <c r="R43" s="54">
        <f t="shared" si="29"/>
        <v>143.80000000000001</v>
      </c>
      <c r="S43" s="54">
        <f t="shared" si="30"/>
        <v>143.80000000000001</v>
      </c>
      <c r="T43" s="59">
        <f t="shared" si="31"/>
        <v>719</v>
      </c>
      <c r="U43" s="59">
        <f t="shared" si="32"/>
        <v>719</v>
      </c>
      <c r="V43" s="59">
        <f t="shared" si="33"/>
        <v>719</v>
      </c>
      <c r="W43" s="5">
        <v>14380</v>
      </c>
    </row>
    <row r="44" spans="1:23" ht="17.25" customHeight="1" x14ac:dyDescent="0.15">
      <c r="A44" s="55" t="s">
        <v>220</v>
      </c>
      <c r="B44" s="13" t="s">
        <v>211</v>
      </c>
      <c r="C44" s="5" t="s">
        <v>199</v>
      </c>
      <c r="D44" s="56" t="s">
        <v>200</v>
      </c>
      <c r="E44" s="57" t="s">
        <v>177</v>
      </c>
      <c r="F44" s="53">
        <f t="shared" si="17"/>
        <v>1150.4000000000001</v>
      </c>
      <c r="G44" s="53">
        <f t="shared" si="18"/>
        <v>287.60000000000002</v>
      </c>
      <c r="H44" s="54">
        <f t="shared" si="19"/>
        <v>2157</v>
      </c>
      <c r="I44" s="54">
        <f t="shared" si="20"/>
        <v>719</v>
      </c>
      <c r="J44" s="54">
        <f t="shared" si="21"/>
        <v>287.60000000000002</v>
      </c>
      <c r="K44" s="54">
        <f t="shared" si="22"/>
        <v>431.4</v>
      </c>
      <c r="L44" s="54">
        <f t="shared" si="23"/>
        <v>1725.6</v>
      </c>
      <c r="M44" s="54">
        <f t="shared" si="24"/>
        <v>2876</v>
      </c>
      <c r="N44" s="54">
        <f t="shared" si="25"/>
        <v>719</v>
      </c>
      <c r="O44" s="54">
        <f t="shared" si="26"/>
        <v>719</v>
      </c>
      <c r="P44" s="54">
        <f t="shared" si="27"/>
        <v>719</v>
      </c>
      <c r="Q44" s="54">
        <f t="shared" si="28"/>
        <v>143.80000000000001</v>
      </c>
      <c r="R44" s="54">
        <f t="shared" si="29"/>
        <v>143.80000000000001</v>
      </c>
      <c r="S44" s="54">
        <f t="shared" si="30"/>
        <v>143.80000000000001</v>
      </c>
      <c r="T44" s="59">
        <f t="shared" si="31"/>
        <v>719</v>
      </c>
      <c r="U44" s="59">
        <f t="shared" si="32"/>
        <v>719</v>
      </c>
      <c r="V44" s="59">
        <f t="shared" si="33"/>
        <v>719</v>
      </c>
      <c r="W44" s="5">
        <v>14380</v>
      </c>
    </row>
    <row r="45" spans="1:23" ht="17.25" customHeight="1" x14ac:dyDescent="0.15">
      <c r="A45" s="55" t="s">
        <v>221</v>
      </c>
      <c r="B45" s="13" t="s">
        <v>211</v>
      </c>
      <c r="C45" s="5" t="s">
        <v>199</v>
      </c>
      <c r="D45" s="56" t="s">
        <v>200</v>
      </c>
      <c r="E45" s="57" t="s">
        <v>177</v>
      </c>
      <c r="F45" s="53">
        <f t="shared" si="17"/>
        <v>1150.4000000000001</v>
      </c>
      <c r="G45" s="53">
        <f t="shared" si="18"/>
        <v>287.60000000000002</v>
      </c>
      <c r="H45" s="54">
        <f t="shared" si="19"/>
        <v>2157</v>
      </c>
      <c r="I45" s="54">
        <f t="shared" si="20"/>
        <v>719</v>
      </c>
      <c r="J45" s="54">
        <f t="shared" si="21"/>
        <v>287.60000000000002</v>
      </c>
      <c r="K45" s="54">
        <f t="shared" si="22"/>
        <v>431.4</v>
      </c>
      <c r="L45" s="54">
        <f t="shared" si="23"/>
        <v>1725.6</v>
      </c>
      <c r="M45" s="54">
        <f t="shared" si="24"/>
        <v>2876</v>
      </c>
      <c r="N45" s="54">
        <f t="shared" si="25"/>
        <v>719</v>
      </c>
      <c r="O45" s="54">
        <f t="shared" si="26"/>
        <v>719</v>
      </c>
      <c r="P45" s="54">
        <f t="shared" si="27"/>
        <v>719</v>
      </c>
      <c r="Q45" s="54">
        <f t="shared" si="28"/>
        <v>143.80000000000001</v>
      </c>
      <c r="R45" s="54">
        <f t="shared" si="29"/>
        <v>143.80000000000001</v>
      </c>
      <c r="S45" s="54">
        <f t="shared" si="30"/>
        <v>143.80000000000001</v>
      </c>
      <c r="T45" s="59">
        <f t="shared" si="31"/>
        <v>719</v>
      </c>
      <c r="U45" s="59">
        <f t="shared" si="32"/>
        <v>719</v>
      </c>
      <c r="V45" s="59">
        <f t="shared" si="33"/>
        <v>719</v>
      </c>
      <c r="W45" s="5">
        <v>14380</v>
      </c>
    </row>
    <row r="46" spans="1:23" ht="17.25" customHeight="1" x14ac:dyDescent="0.15">
      <c r="A46" s="55" t="s">
        <v>222</v>
      </c>
      <c r="B46" s="13" t="s">
        <v>149</v>
      </c>
      <c r="C46" s="5" t="s">
        <v>199</v>
      </c>
      <c r="D46" s="56" t="s">
        <v>200</v>
      </c>
      <c r="E46" s="57" t="s">
        <v>177</v>
      </c>
      <c r="F46" s="53">
        <f t="shared" si="17"/>
        <v>1157.6000000000001</v>
      </c>
      <c r="G46" s="53">
        <f t="shared" si="18"/>
        <v>289.40000000000003</v>
      </c>
      <c r="H46" s="54">
        <f t="shared" si="19"/>
        <v>2170.5</v>
      </c>
      <c r="I46" s="54">
        <f t="shared" si="20"/>
        <v>723.5</v>
      </c>
      <c r="J46" s="54">
        <f t="shared" si="21"/>
        <v>289.40000000000003</v>
      </c>
      <c r="K46" s="54">
        <f t="shared" si="22"/>
        <v>434.09999999999997</v>
      </c>
      <c r="L46" s="54">
        <f t="shared" si="23"/>
        <v>1736.3999999999999</v>
      </c>
      <c r="M46" s="54">
        <f t="shared" si="24"/>
        <v>2894</v>
      </c>
      <c r="N46" s="54">
        <f t="shared" si="25"/>
        <v>723.5</v>
      </c>
      <c r="O46" s="54">
        <f t="shared" si="26"/>
        <v>723.5</v>
      </c>
      <c r="P46" s="54">
        <f t="shared" si="27"/>
        <v>723.5</v>
      </c>
      <c r="Q46" s="54">
        <f t="shared" si="28"/>
        <v>144.70000000000002</v>
      </c>
      <c r="R46" s="54">
        <f t="shared" si="29"/>
        <v>144.70000000000002</v>
      </c>
      <c r="S46" s="54">
        <f t="shared" si="30"/>
        <v>144.70000000000002</v>
      </c>
      <c r="T46" s="59">
        <f t="shared" si="31"/>
        <v>723.5</v>
      </c>
      <c r="U46" s="59">
        <f t="shared" si="32"/>
        <v>723.5</v>
      </c>
      <c r="V46" s="59">
        <f t="shared" si="33"/>
        <v>723.5</v>
      </c>
      <c r="W46" s="5">
        <v>14470</v>
      </c>
    </row>
    <row r="47" spans="1:23" ht="17.25" customHeight="1" x14ac:dyDescent="0.15">
      <c r="A47" s="55" t="s">
        <v>223</v>
      </c>
      <c r="B47" s="13" t="s">
        <v>149</v>
      </c>
      <c r="C47" s="5" t="s">
        <v>199</v>
      </c>
      <c r="D47" s="56" t="s">
        <v>200</v>
      </c>
      <c r="E47" s="57" t="s">
        <v>177</v>
      </c>
      <c r="F47" s="53">
        <f t="shared" si="17"/>
        <v>1157.6000000000001</v>
      </c>
      <c r="G47" s="53">
        <f t="shared" si="18"/>
        <v>289.40000000000003</v>
      </c>
      <c r="H47" s="54">
        <f t="shared" si="19"/>
        <v>2170.5</v>
      </c>
      <c r="I47" s="54">
        <f t="shared" si="20"/>
        <v>723.5</v>
      </c>
      <c r="J47" s="54">
        <f t="shared" si="21"/>
        <v>289.40000000000003</v>
      </c>
      <c r="K47" s="54">
        <f t="shared" si="22"/>
        <v>434.09999999999997</v>
      </c>
      <c r="L47" s="54">
        <f t="shared" si="23"/>
        <v>1736.3999999999999</v>
      </c>
      <c r="M47" s="54">
        <f t="shared" si="24"/>
        <v>2894</v>
      </c>
      <c r="N47" s="54">
        <f t="shared" si="25"/>
        <v>723.5</v>
      </c>
      <c r="O47" s="54">
        <f t="shared" si="26"/>
        <v>723.5</v>
      </c>
      <c r="P47" s="54">
        <f t="shared" si="27"/>
        <v>723.5</v>
      </c>
      <c r="Q47" s="54">
        <f t="shared" si="28"/>
        <v>144.70000000000002</v>
      </c>
      <c r="R47" s="54">
        <f t="shared" si="29"/>
        <v>144.70000000000002</v>
      </c>
      <c r="S47" s="54">
        <f t="shared" si="30"/>
        <v>144.70000000000002</v>
      </c>
      <c r="T47" s="59">
        <f t="shared" si="31"/>
        <v>723.5</v>
      </c>
      <c r="U47" s="59">
        <f t="shared" si="32"/>
        <v>723.5</v>
      </c>
      <c r="V47" s="59">
        <f t="shared" si="33"/>
        <v>723.5</v>
      </c>
      <c r="W47" s="5">
        <v>14470</v>
      </c>
    </row>
    <row r="48" spans="1:23" ht="17.25" customHeight="1" x14ac:dyDescent="0.15">
      <c r="A48" s="55" t="s">
        <v>224</v>
      </c>
      <c r="B48" s="13" t="s">
        <v>149</v>
      </c>
      <c r="C48" s="5" t="s">
        <v>199</v>
      </c>
      <c r="D48" s="56" t="s">
        <v>200</v>
      </c>
      <c r="E48" s="57" t="s">
        <v>177</v>
      </c>
      <c r="F48" s="53">
        <f t="shared" si="17"/>
        <v>1157.6000000000001</v>
      </c>
      <c r="G48" s="53">
        <f t="shared" si="18"/>
        <v>289.40000000000003</v>
      </c>
      <c r="H48" s="54">
        <f t="shared" si="19"/>
        <v>2170.5</v>
      </c>
      <c r="I48" s="54">
        <f t="shared" si="20"/>
        <v>723.5</v>
      </c>
      <c r="J48" s="54">
        <f t="shared" si="21"/>
        <v>289.40000000000003</v>
      </c>
      <c r="K48" s="54">
        <f t="shared" si="22"/>
        <v>434.09999999999997</v>
      </c>
      <c r="L48" s="54">
        <f t="shared" si="23"/>
        <v>1736.3999999999999</v>
      </c>
      <c r="M48" s="54">
        <f t="shared" si="24"/>
        <v>2894</v>
      </c>
      <c r="N48" s="54">
        <f t="shared" si="25"/>
        <v>723.5</v>
      </c>
      <c r="O48" s="54">
        <f t="shared" si="26"/>
        <v>723.5</v>
      </c>
      <c r="P48" s="54">
        <f t="shared" si="27"/>
        <v>723.5</v>
      </c>
      <c r="Q48" s="54">
        <f t="shared" si="28"/>
        <v>144.70000000000002</v>
      </c>
      <c r="R48" s="54">
        <f t="shared" si="29"/>
        <v>144.70000000000002</v>
      </c>
      <c r="S48" s="54">
        <f t="shared" si="30"/>
        <v>144.70000000000002</v>
      </c>
      <c r="T48" s="59">
        <f t="shared" si="31"/>
        <v>723.5</v>
      </c>
      <c r="U48" s="59">
        <f t="shared" si="32"/>
        <v>723.5</v>
      </c>
      <c r="V48" s="59">
        <f t="shared" si="33"/>
        <v>723.5</v>
      </c>
      <c r="W48" s="5">
        <v>14470</v>
      </c>
    </row>
    <row r="49" spans="1:23" ht="17.25" customHeight="1" x14ac:dyDescent="0.15">
      <c r="A49" s="55" t="s">
        <v>225</v>
      </c>
      <c r="B49" s="13" t="s">
        <v>149</v>
      </c>
      <c r="C49" s="5" t="s">
        <v>199</v>
      </c>
      <c r="D49" s="56" t="s">
        <v>200</v>
      </c>
      <c r="E49" s="57" t="s">
        <v>177</v>
      </c>
      <c r="F49" s="53">
        <f t="shared" si="17"/>
        <v>1157.6000000000001</v>
      </c>
      <c r="G49" s="53">
        <f t="shared" si="18"/>
        <v>289.40000000000003</v>
      </c>
      <c r="H49" s="54">
        <f t="shared" si="19"/>
        <v>2170.5</v>
      </c>
      <c r="I49" s="54">
        <f t="shared" si="20"/>
        <v>723.5</v>
      </c>
      <c r="J49" s="54">
        <f t="shared" si="21"/>
        <v>289.40000000000003</v>
      </c>
      <c r="K49" s="54">
        <f t="shared" si="22"/>
        <v>434.09999999999997</v>
      </c>
      <c r="L49" s="54">
        <f t="shared" si="23"/>
        <v>1736.3999999999999</v>
      </c>
      <c r="M49" s="54">
        <f t="shared" si="24"/>
        <v>2894</v>
      </c>
      <c r="N49" s="54">
        <f t="shared" si="25"/>
        <v>723.5</v>
      </c>
      <c r="O49" s="54">
        <f t="shared" si="26"/>
        <v>723.5</v>
      </c>
      <c r="P49" s="54">
        <f t="shared" si="27"/>
        <v>723.5</v>
      </c>
      <c r="Q49" s="54">
        <f t="shared" si="28"/>
        <v>144.70000000000002</v>
      </c>
      <c r="R49" s="54">
        <f t="shared" si="29"/>
        <v>144.70000000000002</v>
      </c>
      <c r="S49" s="54">
        <f t="shared" si="30"/>
        <v>144.70000000000002</v>
      </c>
      <c r="T49" s="59">
        <f t="shared" si="31"/>
        <v>723.5</v>
      </c>
      <c r="U49" s="59">
        <f t="shared" si="32"/>
        <v>723.5</v>
      </c>
      <c r="V49" s="59">
        <f t="shared" si="33"/>
        <v>723.5</v>
      </c>
      <c r="W49" s="5">
        <v>14470</v>
      </c>
    </row>
    <row r="50" spans="1:23" ht="17.25" customHeight="1" x14ac:dyDescent="0.15">
      <c r="A50" s="55" t="s">
        <v>226</v>
      </c>
      <c r="B50" s="13" t="s">
        <v>149</v>
      </c>
      <c r="C50" s="5" t="s">
        <v>199</v>
      </c>
      <c r="D50" s="56" t="s">
        <v>200</v>
      </c>
      <c r="E50" s="57" t="s">
        <v>177</v>
      </c>
      <c r="F50" s="53">
        <f t="shared" si="17"/>
        <v>1157.6000000000001</v>
      </c>
      <c r="G50" s="53">
        <f t="shared" si="18"/>
        <v>289.40000000000003</v>
      </c>
      <c r="H50" s="54">
        <f t="shared" si="19"/>
        <v>2170.5</v>
      </c>
      <c r="I50" s="54">
        <f t="shared" si="20"/>
        <v>723.5</v>
      </c>
      <c r="J50" s="54">
        <f t="shared" si="21"/>
        <v>289.40000000000003</v>
      </c>
      <c r="K50" s="54">
        <f t="shared" si="22"/>
        <v>434.09999999999997</v>
      </c>
      <c r="L50" s="54">
        <f t="shared" si="23"/>
        <v>1736.3999999999999</v>
      </c>
      <c r="M50" s="54">
        <f t="shared" si="24"/>
        <v>2894</v>
      </c>
      <c r="N50" s="54">
        <f t="shared" si="25"/>
        <v>723.5</v>
      </c>
      <c r="O50" s="54">
        <f t="shared" si="26"/>
        <v>723.5</v>
      </c>
      <c r="P50" s="54">
        <f t="shared" si="27"/>
        <v>723.5</v>
      </c>
      <c r="Q50" s="54">
        <f t="shared" si="28"/>
        <v>144.70000000000002</v>
      </c>
      <c r="R50" s="54">
        <f t="shared" si="29"/>
        <v>144.70000000000002</v>
      </c>
      <c r="S50" s="54">
        <f t="shared" si="30"/>
        <v>144.70000000000002</v>
      </c>
      <c r="T50" s="59">
        <f t="shared" si="31"/>
        <v>723.5</v>
      </c>
      <c r="U50" s="59">
        <f t="shared" si="32"/>
        <v>723.5</v>
      </c>
      <c r="V50" s="59">
        <f t="shared" si="33"/>
        <v>723.5</v>
      </c>
      <c r="W50" s="5">
        <v>14470</v>
      </c>
    </row>
    <row r="51" spans="1:23" ht="17.25" customHeight="1" x14ac:dyDescent="0.15">
      <c r="A51" s="55" t="s">
        <v>227</v>
      </c>
      <c r="B51" s="13" t="s">
        <v>149</v>
      </c>
      <c r="C51" s="5" t="s">
        <v>199</v>
      </c>
      <c r="D51" s="56" t="s">
        <v>200</v>
      </c>
      <c r="E51" s="57" t="s">
        <v>177</v>
      </c>
      <c r="F51" s="53">
        <f t="shared" si="17"/>
        <v>1157.6000000000001</v>
      </c>
      <c r="G51" s="53">
        <f t="shared" si="18"/>
        <v>289.40000000000003</v>
      </c>
      <c r="H51" s="54">
        <f t="shared" si="19"/>
        <v>2170.5</v>
      </c>
      <c r="I51" s="54">
        <f t="shared" si="20"/>
        <v>723.5</v>
      </c>
      <c r="J51" s="54">
        <f t="shared" si="21"/>
        <v>289.40000000000003</v>
      </c>
      <c r="K51" s="54">
        <f t="shared" si="22"/>
        <v>434.09999999999997</v>
      </c>
      <c r="L51" s="54">
        <f t="shared" si="23"/>
        <v>1736.3999999999999</v>
      </c>
      <c r="M51" s="54">
        <f t="shared" si="24"/>
        <v>2894</v>
      </c>
      <c r="N51" s="54">
        <f t="shared" si="25"/>
        <v>723.5</v>
      </c>
      <c r="O51" s="54">
        <f t="shared" si="26"/>
        <v>723.5</v>
      </c>
      <c r="P51" s="54">
        <f t="shared" si="27"/>
        <v>723.5</v>
      </c>
      <c r="Q51" s="54">
        <f t="shared" si="28"/>
        <v>144.70000000000002</v>
      </c>
      <c r="R51" s="54">
        <f t="shared" si="29"/>
        <v>144.70000000000002</v>
      </c>
      <c r="S51" s="54">
        <f t="shared" si="30"/>
        <v>144.70000000000002</v>
      </c>
      <c r="T51" s="59">
        <f t="shared" si="31"/>
        <v>723.5</v>
      </c>
      <c r="U51" s="59">
        <f t="shared" si="32"/>
        <v>723.5</v>
      </c>
      <c r="V51" s="59">
        <f t="shared" si="33"/>
        <v>723.5</v>
      </c>
      <c r="W51" s="5">
        <v>14470</v>
      </c>
    </row>
    <row r="52" spans="1:23" ht="17.25" customHeight="1" x14ac:dyDescent="0.15">
      <c r="A52" s="55" t="s">
        <v>228</v>
      </c>
      <c r="B52" s="13" t="s">
        <v>149</v>
      </c>
      <c r="C52" s="5" t="s">
        <v>199</v>
      </c>
      <c r="D52" s="56" t="s">
        <v>200</v>
      </c>
      <c r="E52" s="57" t="s">
        <v>177</v>
      </c>
      <c r="F52" s="53">
        <f t="shared" si="17"/>
        <v>1157.6000000000001</v>
      </c>
      <c r="G52" s="53">
        <f t="shared" si="18"/>
        <v>289.40000000000003</v>
      </c>
      <c r="H52" s="54">
        <f t="shared" si="19"/>
        <v>2170.5</v>
      </c>
      <c r="I52" s="54">
        <f t="shared" si="20"/>
        <v>723.5</v>
      </c>
      <c r="J52" s="54">
        <f t="shared" si="21"/>
        <v>289.40000000000003</v>
      </c>
      <c r="K52" s="54">
        <f t="shared" si="22"/>
        <v>434.09999999999997</v>
      </c>
      <c r="L52" s="54">
        <f t="shared" si="23"/>
        <v>1736.3999999999999</v>
      </c>
      <c r="M52" s="54">
        <f t="shared" si="24"/>
        <v>2894</v>
      </c>
      <c r="N52" s="54">
        <f t="shared" si="25"/>
        <v>723.5</v>
      </c>
      <c r="O52" s="54">
        <f t="shared" si="26"/>
        <v>723.5</v>
      </c>
      <c r="P52" s="54">
        <f t="shared" si="27"/>
        <v>723.5</v>
      </c>
      <c r="Q52" s="54">
        <f t="shared" si="28"/>
        <v>144.70000000000002</v>
      </c>
      <c r="R52" s="54">
        <f t="shared" si="29"/>
        <v>144.70000000000002</v>
      </c>
      <c r="S52" s="54">
        <f t="shared" si="30"/>
        <v>144.70000000000002</v>
      </c>
      <c r="T52" s="59">
        <f t="shared" si="31"/>
        <v>723.5</v>
      </c>
      <c r="U52" s="59">
        <f t="shared" si="32"/>
        <v>723.5</v>
      </c>
      <c r="V52" s="59">
        <f t="shared" si="33"/>
        <v>723.5</v>
      </c>
      <c r="W52" s="5">
        <v>14470</v>
      </c>
    </row>
    <row r="53" spans="1:23" ht="17.25" customHeight="1" x14ac:dyDescent="0.15">
      <c r="A53" s="55" t="s">
        <v>229</v>
      </c>
      <c r="B53" s="13" t="s">
        <v>149</v>
      </c>
      <c r="C53" s="5" t="s">
        <v>199</v>
      </c>
      <c r="D53" s="56" t="s">
        <v>200</v>
      </c>
      <c r="E53" s="57" t="s">
        <v>177</v>
      </c>
      <c r="F53" s="53">
        <f t="shared" si="17"/>
        <v>1157.6000000000001</v>
      </c>
      <c r="G53" s="53">
        <f t="shared" si="18"/>
        <v>289.40000000000003</v>
      </c>
      <c r="H53" s="54">
        <f t="shared" si="19"/>
        <v>2170.5</v>
      </c>
      <c r="I53" s="54">
        <f t="shared" si="20"/>
        <v>723.5</v>
      </c>
      <c r="J53" s="54">
        <f t="shared" si="21"/>
        <v>289.40000000000003</v>
      </c>
      <c r="K53" s="54">
        <f t="shared" si="22"/>
        <v>434.09999999999997</v>
      </c>
      <c r="L53" s="54">
        <f t="shared" si="23"/>
        <v>1736.3999999999999</v>
      </c>
      <c r="M53" s="54">
        <f t="shared" si="24"/>
        <v>2894</v>
      </c>
      <c r="N53" s="54">
        <f t="shared" si="25"/>
        <v>723.5</v>
      </c>
      <c r="O53" s="54">
        <f t="shared" si="26"/>
        <v>723.5</v>
      </c>
      <c r="P53" s="54">
        <f t="shared" si="27"/>
        <v>723.5</v>
      </c>
      <c r="Q53" s="54">
        <f t="shared" si="28"/>
        <v>144.70000000000002</v>
      </c>
      <c r="R53" s="54">
        <f t="shared" si="29"/>
        <v>144.70000000000002</v>
      </c>
      <c r="S53" s="54">
        <f t="shared" si="30"/>
        <v>144.70000000000002</v>
      </c>
      <c r="T53" s="59">
        <f t="shared" si="31"/>
        <v>723.5</v>
      </c>
      <c r="U53" s="59">
        <f t="shared" si="32"/>
        <v>723.5</v>
      </c>
      <c r="V53" s="59">
        <f t="shared" si="33"/>
        <v>723.5</v>
      </c>
      <c r="W53" s="5">
        <v>14470</v>
      </c>
    </row>
    <row r="54" spans="1:23" ht="17.25" customHeight="1" x14ac:dyDescent="0.15">
      <c r="A54" s="55" t="s">
        <v>230</v>
      </c>
      <c r="B54" s="13" t="s">
        <v>149</v>
      </c>
      <c r="C54" s="5" t="s">
        <v>199</v>
      </c>
      <c r="D54" s="56" t="s">
        <v>200</v>
      </c>
      <c r="E54" s="57" t="s">
        <v>177</v>
      </c>
      <c r="F54" s="53">
        <f t="shared" si="17"/>
        <v>1157.6000000000001</v>
      </c>
      <c r="G54" s="53">
        <f t="shared" si="18"/>
        <v>289.40000000000003</v>
      </c>
      <c r="H54" s="54">
        <f t="shared" si="19"/>
        <v>2170.5</v>
      </c>
      <c r="I54" s="54">
        <f t="shared" si="20"/>
        <v>723.5</v>
      </c>
      <c r="J54" s="54">
        <f t="shared" si="21"/>
        <v>289.40000000000003</v>
      </c>
      <c r="K54" s="54">
        <f t="shared" si="22"/>
        <v>434.09999999999997</v>
      </c>
      <c r="L54" s="54">
        <f t="shared" si="23"/>
        <v>1736.3999999999999</v>
      </c>
      <c r="M54" s="54">
        <f t="shared" si="24"/>
        <v>2894</v>
      </c>
      <c r="N54" s="54">
        <f t="shared" si="25"/>
        <v>723.5</v>
      </c>
      <c r="O54" s="54">
        <f t="shared" si="26"/>
        <v>723.5</v>
      </c>
      <c r="P54" s="54">
        <f t="shared" si="27"/>
        <v>723.5</v>
      </c>
      <c r="Q54" s="54">
        <f t="shared" si="28"/>
        <v>144.70000000000002</v>
      </c>
      <c r="R54" s="54">
        <f t="shared" si="29"/>
        <v>144.70000000000002</v>
      </c>
      <c r="S54" s="54">
        <f t="shared" si="30"/>
        <v>144.70000000000002</v>
      </c>
      <c r="T54" s="59">
        <f t="shared" si="31"/>
        <v>723.5</v>
      </c>
      <c r="U54" s="59">
        <f t="shared" si="32"/>
        <v>723.5</v>
      </c>
      <c r="V54" s="59">
        <f t="shared" si="33"/>
        <v>723.5</v>
      </c>
      <c r="W54" s="5">
        <v>14470</v>
      </c>
    </row>
    <row r="55" spans="1:23" ht="17.25" customHeight="1" x14ac:dyDescent="0.15">
      <c r="A55" s="55" t="s">
        <v>231</v>
      </c>
      <c r="B55" s="13" t="s">
        <v>211</v>
      </c>
      <c r="C55" s="5" t="s">
        <v>199</v>
      </c>
      <c r="D55" s="56" t="s">
        <v>200</v>
      </c>
      <c r="E55" s="57" t="s">
        <v>177</v>
      </c>
      <c r="F55" s="53">
        <f t="shared" si="17"/>
        <v>1150.4000000000001</v>
      </c>
      <c r="G55" s="53">
        <f t="shared" si="18"/>
        <v>287.60000000000002</v>
      </c>
      <c r="H55" s="54">
        <f t="shared" si="19"/>
        <v>2157</v>
      </c>
      <c r="I55" s="54">
        <f t="shared" si="20"/>
        <v>719</v>
      </c>
      <c r="J55" s="54">
        <f t="shared" si="21"/>
        <v>287.60000000000002</v>
      </c>
      <c r="K55" s="54">
        <f t="shared" si="22"/>
        <v>431.4</v>
      </c>
      <c r="L55" s="54">
        <f t="shared" si="23"/>
        <v>1725.6</v>
      </c>
      <c r="M55" s="54">
        <f t="shared" si="24"/>
        <v>2876</v>
      </c>
      <c r="N55" s="54">
        <f t="shared" si="25"/>
        <v>719</v>
      </c>
      <c r="O55" s="54">
        <f t="shared" si="26"/>
        <v>719</v>
      </c>
      <c r="P55" s="54">
        <f t="shared" si="27"/>
        <v>719</v>
      </c>
      <c r="Q55" s="54">
        <f t="shared" si="28"/>
        <v>143.80000000000001</v>
      </c>
      <c r="R55" s="54">
        <f t="shared" si="29"/>
        <v>143.80000000000001</v>
      </c>
      <c r="S55" s="54">
        <f t="shared" si="30"/>
        <v>143.80000000000001</v>
      </c>
      <c r="T55" s="59">
        <f t="shared" si="31"/>
        <v>719</v>
      </c>
      <c r="U55" s="59">
        <f t="shared" si="32"/>
        <v>719</v>
      </c>
      <c r="V55" s="59">
        <f t="shared" si="33"/>
        <v>719</v>
      </c>
      <c r="W55" s="5">
        <v>14380</v>
      </c>
    </row>
    <row r="56" spans="1:23" ht="17.25" customHeight="1" x14ac:dyDescent="0.15">
      <c r="A56" s="55" t="s">
        <v>232</v>
      </c>
      <c r="B56" s="13" t="s">
        <v>211</v>
      </c>
      <c r="C56" s="5" t="s">
        <v>199</v>
      </c>
      <c r="D56" s="56" t="s">
        <v>200</v>
      </c>
      <c r="E56" s="57" t="s">
        <v>177</v>
      </c>
      <c r="F56" s="53">
        <f t="shared" si="17"/>
        <v>1150.4000000000001</v>
      </c>
      <c r="G56" s="53">
        <f t="shared" si="18"/>
        <v>287.60000000000002</v>
      </c>
      <c r="H56" s="54">
        <f t="shared" si="19"/>
        <v>2157</v>
      </c>
      <c r="I56" s="54">
        <f t="shared" si="20"/>
        <v>719</v>
      </c>
      <c r="J56" s="54">
        <f t="shared" si="21"/>
        <v>287.60000000000002</v>
      </c>
      <c r="K56" s="54">
        <f t="shared" si="22"/>
        <v>431.4</v>
      </c>
      <c r="L56" s="54">
        <f t="shared" si="23"/>
        <v>1725.6</v>
      </c>
      <c r="M56" s="54">
        <f t="shared" si="24"/>
        <v>2876</v>
      </c>
      <c r="N56" s="54">
        <f t="shared" si="25"/>
        <v>719</v>
      </c>
      <c r="O56" s="54">
        <f t="shared" si="26"/>
        <v>719</v>
      </c>
      <c r="P56" s="54">
        <f t="shared" si="27"/>
        <v>719</v>
      </c>
      <c r="Q56" s="54">
        <f t="shared" si="28"/>
        <v>143.80000000000001</v>
      </c>
      <c r="R56" s="54">
        <f t="shared" si="29"/>
        <v>143.80000000000001</v>
      </c>
      <c r="S56" s="54">
        <f t="shared" si="30"/>
        <v>143.80000000000001</v>
      </c>
      <c r="T56" s="59">
        <f t="shared" si="31"/>
        <v>719</v>
      </c>
      <c r="U56" s="59">
        <f t="shared" si="32"/>
        <v>719</v>
      </c>
      <c r="V56" s="59">
        <f t="shared" si="33"/>
        <v>719</v>
      </c>
      <c r="W56" s="5">
        <v>14380</v>
      </c>
    </row>
    <row r="57" spans="1:23" ht="17.25" customHeight="1" x14ac:dyDescent="0.15">
      <c r="A57" s="55" t="s">
        <v>233</v>
      </c>
      <c r="B57" s="13" t="s">
        <v>211</v>
      </c>
      <c r="C57" s="5" t="s">
        <v>199</v>
      </c>
      <c r="D57" s="56" t="s">
        <v>200</v>
      </c>
      <c r="E57" s="57" t="s">
        <v>177</v>
      </c>
      <c r="F57" s="53">
        <f t="shared" si="17"/>
        <v>1150.4000000000001</v>
      </c>
      <c r="G57" s="53">
        <f t="shared" si="18"/>
        <v>287.60000000000002</v>
      </c>
      <c r="H57" s="54">
        <f t="shared" si="19"/>
        <v>2157</v>
      </c>
      <c r="I57" s="54">
        <f t="shared" si="20"/>
        <v>719</v>
      </c>
      <c r="J57" s="54">
        <f t="shared" si="21"/>
        <v>287.60000000000002</v>
      </c>
      <c r="K57" s="54">
        <f t="shared" si="22"/>
        <v>431.4</v>
      </c>
      <c r="L57" s="54">
        <f t="shared" si="23"/>
        <v>1725.6</v>
      </c>
      <c r="M57" s="54">
        <f t="shared" si="24"/>
        <v>2876</v>
      </c>
      <c r="N57" s="54">
        <f t="shared" si="25"/>
        <v>719</v>
      </c>
      <c r="O57" s="54">
        <f t="shared" si="26"/>
        <v>719</v>
      </c>
      <c r="P57" s="54">
        <f t="shared" si="27"/>
        <v>719</v>
      </c>
      <c r="Q57" s="54">
        <f t="shared" si="28"/>
        <v>143.80000000000001</v>
      </c>
      <c r="R57" s="54">
        <f t="shared" si="29"/>
        <v>143.80000000000001</v>
      </c>
      <c r="S57" s="54">
        <f t="shared" si="30"/>
        <v>143.80000000000001</v>
      </c>
      <c r="T57" s="59">
        <f t="shared" si="31"/>
        <v>719</v>
      </c>
      <c r="U57" s="59">
        <f t="shared" si="32"/>
        <v>719</v>
      </c>
      <c r="V57" s="59">
        <f t="shared" si="33"/>
        <v>719</v>
      </c>
      <c r="W57" s="5">
        <v>14380</v>
      </c>
    </row>
    <row r="58" spans="1:23" ht="17.25" customHeight="1" x14ac:dyDescent="0.15">
      <c r="A58" s="55" t="s">
        <v>234</v>
      </c>
      <c r="B58" s="13" t="s">
        <v>211</v>
      </c>
      <c r="C58" s="5" t="s">
        <v>199</v>
      </c>
      <c r="D58" s="56" t="s">
        <v>200</v>
      </c>
      <c r="E58" s="57" t="s">
        <v>177</v>
      </c>
      <c r="F58" s="53">
        <f t="shared" si="17"/>
        <v>1150.4000000000001</v>
      </c>
      <c r="G58" s="53">
        <f t="shared" si="18"/>
        <v>287.60000000000002</v>
      </c>
      <c r="H58" s="54">
        <f t="shared" si="19"/>
        <v>2157</v>
      </c>
      <c r="I58" s="54">
        <f t="shared" si="20"/>
        <v>719</v>
      </c>
      <c r="J58" s="54">
        <f t="shared" si="21"/>
        <v>287.60000000000002</v>
      </c>
      <c r="K58" s="54">
        <f t="shared" si="22"/>
        <v>431.4</v>
      </c>
      <c r="L58" s="54">
        <f t="shared" si="23"/>
        <v>1725.6</v>
      </c>
      <c r="M58" s="54">
        <f t="shared" si="24"/>
        <v>2876</v>
      </c>
      <c r="N58" s="54">
        <f t="shared" si="25"/>
        <v>719</v>
      </c>
      <c r="O58" s="54">
        <f t="shared" si="26"/>
        <v>719</v>
      </c>
      <c r="P58" s="54">
        <f t="shared" si="27"/>
        <v>719</v>
      </c>
      <c r="Q58" s="54">
        <f t="shared" si="28"/>
        <v>143.80000000000001</v>
      </c>
      <c r="R58" s="54">
        <f t="shared" si="29"/>
        <v>143.80000000000001</v>
      </c>
      <c r="S58" s="54">
        <f t="shared" si="30"/>
        <v>143.80000000000001</v>
      </c>
      <c r="T58" s="59">
        <f t="shared" si="31"/>
        <v>719</v>
      </c>
      <c r="U58" s="59">
        <f t="shared" si="32"/>
        <v>719</v>
      </c>
      <c r="V58" s="59">
        <f t="shared" si="33"/>
        <v>719</v>
      </c>
      <c r="W58" s="5">
        <v>14380</v>
      </c>
    </row>
    <row r="59" spans="1:23" ht="17.25" customHeight="1" x14ac:dyDescent="0.15">
      <c r="A59" s="55" t="s">
        <v>235</v>
      </c>
      <c r="B59" s="13" t="s">
        <v>211</v>
      </c>
      <c r="C59" s="5" t="s">
        <v>199</v>
      </c>
      <c r="D59" s="56" t="s">
        <v>200</v>
      </c>
      <c r="E59" s="57" t="s">
        <v>177</v>
      </c>
      <c r="F59" s="53">
        <f t="shared" si="17"/>
        <v>1150.4000000000001</v>
      </c>
      <c r="G59" s="53">
        <f t="shared" si="18"/>
        <v>287.60000000000002</v>
      </c>
      <c r="H59" s="54">
        <f t="shared" si="19"/>
        <v>2157</v>
      </c>
      <c r="I59" s="54">
        <f t="shared" si="20"/>
        <v>719</v>
      </c>
      <c r="J59" s="54">
        <f t="shared" si="21"/>
        <v>287.60000000000002</v>
      </c>
      <c r="K59" s="54">
        <f t="shared" si="22"/>
        <v>431.4</v>
      </c>
      <c r="L59" s="54">
        <f t="shared" si="23"/>
        <v>1725.6</v>
      </c>
      <c r="M59" s="54">
        <f t="shared" si="24"/>
        <v>2876</v>
      </c>
      <c r="N59" s="54">
        <f t="shared" si="25"/>
        <v>719</v>
      </c>
      <c r="O59" s="54">
        <f t="shared" si="26"/>
        <v>719</v>
      </c>
      <c r="P59" s="54">
        <f t="shared" si="27"/>
        <v>719</v>
      </c>
      <c r="Q59" s="54">
        <f t="shared" si="28"/>
        <v>143.80000000000001</v>
      </c>
      <c r="R59" s="54">
        <f t="shared" si="29"/>
        <v>143.80000000000001</v>
      </c>
      <c r="S59" s="54">
        <f t="shared" si="30"/>
        <v>143.80000000000001</v>
      </c>
      <c r="T59" s="59">
        <f t="shared" si="31"/>
        <v>719</v>
      </c>
      <c r="U59" s="59">
        <f t="shared" si="32"/>
        <v>719</v>
      </c>
      <c r="V59" s="59">
        <f t="shared" si="33"/>
        <v>719</v>
      </c>
      <c r="W59" s="5">
        <v>14380</v>
      </c>
    </row>
    <row r="60" spans="1:23" ht="17.25" customHeight="1" x14ac:dyDescent="0.15">
      <c r="A60" s="55" t="s">
        <v>236</v>
      </c>
      <c r="B60" s="13" t="s">
        <v>211</v>
      </c>
      <c r="C60" s="5" t="s">
        <v>199</v>
      </c>
      <c r="D60" s="56" t="s">
        <v>200</v>
      </c>
      <c r="E60" s="57" t="s">
        <v>177</v>
      </c>
      <c r="F60" s="53">
        <f t="shared" si="17"/>
        <v>1150.4000000000001</v>
      </c>
      <c r="G60" s="53">
        <f t="shared" si="18"/>
        <v>287.60000000000002</v>
      </c>
      <c r="H60" s="54">
        <f t="shared" si="19"/>
        <v>2157</v>
      </c>
      <c r="I60" s="54">
        <f t="shared" si="20"/>
        <v>719</v>
      </c>
      <c r="J60" s="54">
        <f t="shared" si="21"/>
        <v>287.60000000000002</v>
      </c>
      <c r="K60" s="54">
        <f t="shared" si="22"/>
        <v>431.4</v>
      </c>
      <c r="L60" s="54">
        <f t="shared" si="23"/>
        <v>1725.6</v>
      </c>
      <c r="M60" s="54">
        <f t="shared" si="24"/>
        <v>2876</v>
      </c>
      <c r="N60" s="54">
        <f t="shared" si="25"/>
        <v>719</v>
      </c>
      <c r="O60" s="54">
        <f t="shared" si="26"/>
        <v>719</v>
      </c>
      <c r="P60" s="54">
        <f t="shared" si="27"/>
        <v>719</v>
      </c>
      <c r="Q60" s="54">
        <f t="shared" si="28"/>
        <v>143.80000000000001</v>
      </c>
      <c r="R60" s="54">
        <f t="shared" si="29"/>
        <v>143.80000000000001</v>
      </c>
      <c r="S60" s="54">
        <f t="shared" si="30"/>
        <v>143.80000000000001</v>
      </c>
      <c r="T60" s="59">
        <f t="shared" si="31"/>
        <v>719</v>
      </c>
      <c r="U60" s="59">
        <f t="shared" si="32"/>
        <v>719</v>
      </c>
      <c r="V60" s="59">
        <f t="shared" si="33"/>
        <v>719</v>
      </c>
      <c r="W60" s="5">
        <v>14380</v>
      </c>
    </row>
    <row r="61" spans="1:23" ht="17.25" customHeight="1" x14ac:dyDescent="0.15">
      <c r="A61" s="55" t="s">
        <v>237</v>
      </c>
      <c r="B61" s="13" t="s">
        <v>211</v>
      </c>
      <c r="C61" s="5" t="s">
        <v>199</v>
      </c>
      <c r="D61" s="56" t="s">
        <v>200</v>
      </c>
      <c r="E61" s="57" t="s">
        <v>177</v>
      </c>
      <c r="F61" s="53">
        <f t="shared" si="17"/>
        <v>1150.4000000000001</v>
      </c>
      <c r="G61" s="53">
        <f t="shared" si="18"/>
        <v>287.60000000000002</v>
      </c>
      <c r="H61" s="54">
        <f t="shared" si="19"/>
        <v>2157</v>
      </c>
      <c r="I61" s="54">
        <f t="shared" si="20"/>
        <v>719</v>
      </c>
      <c r="J61" s="54">
        <f t="shared" si="21"/>
        <v>287.60000000000002</v>
      </c>
      <c r="K61" s="54">
        <f t="shared" si="22"/>
        <v>431.4</v>
      </c>
      <c r="L61" s="54">
        <f t="shared" si="23"/>
        <v>1725.6</v>
      </c>
      <c r="M61" s="54">
        <f t="shared" si="24"/>
        <v>2876</v>
      </c>
      <c r="N61" s="54">
        <f t="shared" si="25"/>
        <v>719</v>
      </c>
      <c r="O61" s="54">
        <f t="shared" si="26"/>
        <v>719</v>
      </c>
      <c r="P61" s="54">
        <f t="shared" si="27"/>
        <v>719</v>
      </c>
      <c r="Q61" s="54">
        <f t="shared" si="28"/>
        <v>143.80000000000001</v>
      </c>
      <c r="R61" s="54">
        <f t="shared" si="29"/>
        <v>143.80000000000001</v>
      </c>
      <c r="S61" s="54">
        <f t="shared" si="30"/>
        <v>143.80000000000001</v>
      </c>
      <c r="T61" s="59">
        <f t="shared" si="31"/>
        <v>719</v>
      </c>
      <c r="U61" s="59">
        <f t="shared" si="32"/>
        <v>719</v>
      </c>
      <c r="V61" s="59">
        <f t="shared" si="33"/>
        <v>719</v>
      </c>
      <c r="W61" s="5">
        <v>14380</v>
      </c>
    </row>
    <row r="62" spans="1:23" ht="17.25" customHeight="1" x14ac:dyDescent="0.15">
      <c r="A62" s="55" t="s">
        <v>238</v>
      </c>
      <c r="B62" s="13" t="s">
        <v>211</v>
      </c>
      <c r="C62" s="5" t="s">
        <v>199</v>
      </c>
      <c r="D62" s="56" t="s">
        <v>200</v>
      </c>
      <c r="E62" s="57" t="s">
        <v>177</v>
      </c>
      <c r="F62" s="53">
        <f t="shared" si="17"/>
        <v>1150.4000000000001</v>
      </c>
      <c r="G62" s="53">
        <f t="shared" si="18"/>
        <v>287.60000000000002</v>
      </c>
      <c r="H62" s="54">
        <f t="shared" si="19"/>
        <v>2157</v>
      </c>
      <c r="I62" s="54">
        <f t="shared" si="20"/>
        <v>719</v>
      </c>
      <c r="J62" s="54">
        <f t="shared" si="21"/>
        <v>287.60000000000002</v>
      </c>
      <c r="K62" s="54">
        <f t="shared" si="22"/>
        <v>431.4</v>
      </c>
      <c r="L62" s="54">
        <f t="shared" si="23"/>
        <v>1725.6</v>
      </c>
      <c r="M62" s="54">
        <f t="shared" si="24"/>
        <v>2876</v>
      </c>
      <c r="N62" s="54">
        <f t="shared" si="25"/>
        <v>719</v>
      </c>
      <c r="O62" s="54">
        <f t="shared" si="26"/>
        <v>719</v>
      </c>
      <c r="P62" s="54">
        <f t="shared" si="27"/>
        <v>719</v>
      </c>
      <c r="Q62" s="54">
        <f t="shared" si="28"/>
        <v>143.80000000000001</v>
      </c>
      <c r="R62" s="54">
        <f t="shared" si="29"/>
        <v>143.80000000000001</v>
      </c>
      <c r="S62" s="54">
        <f t="shared" si="30"/>
        <v>143.80000000000001</v>
      </c>
      <c r="T62" s="59">
        <f t="shared" si="31"/>
        <v>719</v>
      </c>
      <c r="U62" s="59">
        <f t="shared" si="32"/>
        <v>719</v>
      </c>
      <c r="V62" s="59">
        <f t="shared" si="33"/>
        <v>719</v>
      </c>
      <c r="W62" s="5">
        <v>14380</v>
      </c>
    </row>
    <row r="63" spans="1:23" ht="17.25" customHeight="1" x14ac:dyDescent="0.15">
      <c r="A63" s="55" t="s">
        <v>239</v>
      </c>
      <c r="B63" s="13" t="s">
        <v>211</v>
      </c>
      <c r="C63" s="5" t="s">
        <v>199</v>
      </c>
      <c r="D63" s="56" t="s">
        <v>200</v>
      </c>
      <c r="E63" s="57" t="s">
        <v>177</v>
      </c>
      <c r="F63" s="53">
        <f t="shared" si="17"/>
        <v>1150.4000000000001</v>
      </c>
      <c r="G63" s="53">
        <f t="shared" si="18"/>
        <v>287.60000000000002</v>
      </c>
      <c r="H63" s="54">
        <f t="shared" si="19"/>
        <v>2157</v>
      </c>
      <c r="I63" s="54">
        <f t="shared" si="20"/>
        <v>719</v>
      </c>
      <c r="J63" s="54">
        <f t="shared" si="21"/>
        <v>287.60000000000002</v>
      </c>
      <c r="K63" s="54">
        <f t="shared" si="22"/>
        <v>431.4</v>
      </c>
      <c r="L63" s="54">
        <f t="shared" si="23"/>
        <v>1725.6</v>
      </c>
      <c r="M63" s="54">
        <f t="shared" si="24"/>
        <v>2876</v>
      </c>
      <c r="N63" s="54">
        <f t="shared" si="25"/>
        <v>719</v>
      </c>
      <c r="O63" s="54">
        <f t="shared" si="26"/>
        <v>719</v>
      </c>
      <c r="P63" s="54">
        <f t="shared" si="27"/>
        <v>719</v>
      </c>
      <c r="Q63" s="54">
        <f t="shared" si="28"/>
        <v>143.80000000000001</v>
      </c>
      <c r="R63" s="54">
        <f t="shared" si="29"/>
        <v>143.80000000000001</v>
      </c>
      <c r="S63" s="54">
        <f t="shared" si="30"/>
        <v>143.80000000000001</v>
      </c>
      <c r="T63" s="59">
        <f t="shared" si="31"/>
        <v>719</v>
      </c>
      <c r="U63" s="59">
        <f t="shared" si="32"/>
        <v>719</v>
      </c>
      <c r="V63" s="59">
        <f t="shared" si="33"/>
        <v>719</v>
      </c>
      <c r="W63" s="5">
        <v>14380</v>
      </c>
    </row>
    <row r="64" spans="1:23" ht="17.25" customHeight="1" x14ac:dyDescent="0.15">
      <c r="A64" s="55" t="s">
        <v>240</v>
      </c>
      <c r="B64" s="13" t="s">
        <v>211</v>
      </c>
      <c r="C64" s="5" t="s">
        <v>199</v>
      </c>
      <c r="D64" s="56" t="s">
        <v>200</v>
      </c>
      <c r="E64" s="57" t="s">
        <v>177</v>
      </c>
      <c r="F64" s="53">
        <f t="shared" si="17"/>
        <v>1150.4000000000001</v>
      </c>
      <c r="G64" s="53">
        <f t="shared" si="18"/>
        <v>287.60000000000002</v>
      </c>
      <c r="H64" s="54">
        <f t="shared" si="19"/>
        <v>2157</v>
      </c>
      <c r="I64" s="54">
        <f t="shared" si="20"/>
        <v>719</v>
      </c>
      <c r="J64" s="54">
        <f t="shared" si="21"/>
        <v>287.60000000000002</v>
      </c>
      <c r="K64" s="54">
        <f t="shared" si="22"/>
        <v>431.4</v>
      </c>
      <c r="L64" s="54">
        <f t="shared" si="23"/>
        <v>1725.6</v>
      </c>
      <c r="M64" s="54">
        <f t="shared" si="24"/>
        <v>2876</v>
      </c>
      <c r="N64" s="54">
        <f t="shared" si="25"/>
        <v>719</v>
      </c>
      <c r="O64" s="54">
        <f t="shared" si="26"/>
        <v>719</v>
      </c>
      <c r="P64" s="54">
        <f t="shared" si="27"/>
        <v>719</v>
      </c>
      <c r="Q64" s="54">
        <f t="shared" si="28"/>
        <v>143.80000000000001</v>
      </c>
      <c r="R64" s="54">
        <f t="shared" si="29"/>
        <v>143.80000000000001</v>
      </c>
      <c r="S64" s="54">
        <f t="shared" si="30"/>
        <v>143.80000000000001</v>
      </c>
      <c r="T64" s="59">
        <f t="shared" si="31"/>
        <v>719</v>
      </c>
      <c r="U64" s="59">
        <f t="shared" si="32"/>
        <v>719</v>
      </c>
      <c r="V64" s="59">
        <f t="shared" si="33"/>
        <v>719</v>
      </c>
      <c r="W64" s="5">
        <v>14380</v>
      </c>
    </row>
    <row r="65" spans="1:23" ht="17.25" customHeight="1" x14ac:dyDescent="0.15">
      <c r="A65" s="55" t="s">
        <v>241</v>
      </c>
      <c r="B65" s="13" t="s">
        <v>242</v>
      </c>
      <c r="C65" s="5" t="s">
        <v>175</v>
      </c>
      <c r="D65" s="56" t="s">
        <v>176</v>
      </c>
      <c r="E65" s="57" t="s">
        <v>177</v>
      </c>
      <c r="F65" s="53">
        <f t="shared" si="17"/>
        <v>1321.6000000000001</v>
      </c>
      <c r="G65" s="53">
        <f t="shared" si="18"/>
        <v>330.40000000000003</v>
      </c>
      <c r="H65" s="54">
        <f t="shared" si="19"/>
        <v>2478</v>
      </c>
      <c r="I65" s="54">
        <f t="shared" si="20"/>
        <v>826</v>
      </c>
      <c r="J65" s="54">
        <f t="shared" si="21"/>
        <v>330.40000000000003</v>
      </c>
      <c r="K65" s="54">
        <f t="shared" si="22"/>
        <v>495.59999999999997</v>
      </c>
      <c r="L65" s="54">
        <f t="shared" si="23"/>
        <v>1982.3999999999999</v>
      </c>
      <c r="M65" s="54">
        <f t="shared" si="24"/>
        <v>3304</v>
      </c>
      <c r="N65" s="54">
        <f t="shared" si="25"/>
        <v>826</v>
      </c>
      <c r="O65" s="54">
        <f t="shared" si="26"/>
        <v>826</v>
      </c>
      <c r="P65" s="54">
        <f t="shared" si="27"/>
        <v>826</v>
      </c>
      <c r="Q65" s="54">
        <f t="shared" si="28"/>
        <v>165.20000000000002</v>
      </c>
      <c r="R65" s="54">
        <f t="shared" si="29"/>
        <v>165.20000000000002</v>
      </c>
      <c r="S65" s="54">
        <f t="shared" si="30"/>
        <v>165.20000000000002</v>
      </c>
      <c r="T65" s="59">
        <f t="shared" si="31"/>
        <v>826</v>
      </c>
      <c r="U65" s="59">
        <f t="shared" si="32"/>
        <v>826</v>
      </c>
      <c r="V65" s="59">
        <f t="shared" si="33"/>
        <v>826</v>
      </c>
      <c r="W65" s="5">
        <v>16520</v>
      </c>
    </row>
    <row r="66" spans="1:23" ht="17.25" customHeight="1" x14ac:dyDescent="0.15">
      <c r="A66" s="55" t="s">
        <v>243</v>
      </c>
      <c r="B66" s="13" t="s">
        <v>242</v>
      </c>
      <c r="C66" s="5" t="s">
        <v>175</v>
      </c>
      <c r="D66" s="56" t="s">
        <v>176</v>
      </c>
      <c r="E66" s="57" t="s">
        <v>177</v>
      </c>
      <c r="F66" s="53">
        <f t="shared" si="17"/>
        <v>1321.6000000000001</v>
      </c>
      <c r="G66" s="53">
        <f t="shared" si="18"/>
        <v>330.40000000000003</v>
      </c>
      <c r="H66" s="54">
        <f t="shared" si="19"/>
        <v>2478</v>
      </c>
      <c r="I66" s="54">
        <f t="shared" si="20"/>
        <v>826</v>
      </c>
      <c r="J66" s="54">
        <f t="shared" si="21"/>
        <v>330.40000000000003</v>
      </c>
      <c r="K66" s="54">
        <f t="shared" si="22"/>
        <v>495.59999999999997</v>
      </c>
      <c r="L66" s="54">
        <f t="shared" si="23"/>
        <v>1982.3999999999999</v>
      </c>
      <c r="M66" s="54">
        <f t="shared" si="24"/>
        <v>3304</v>
      </c>
      <c r="N66" s="54">
        <f t="shared" si="25"/>
        <v>826</v>
      </c>
      <c r="O66" s="54">
        <f t="shared" si="26"/>
        <v>826</v>
      </c>
      <c r="P66" s="54">
        <f t="shared" si="27"/>
        <v>826</v>
      </c>
      <c r="Q66" s="54">
        <f t="shared" si="28"/>
        <v>165.20000000000002</v>
      </c>
      <c r="R66" s="54">
        <f t="shared" si="29"/>
        <v>165.20000000000002</v>
      </c>
      <c r="S66" s="54">
        <f t="shared" si="30"/>
        <v>165.20000000000002</v>
      </c>
      <c r="T66" s="59">
        <f t="shared" si="31"/>
        <v>826</v>
      </c>
      <c r="U66" s="59">
        <f t="shared" si="32"/>
        <v>826</v>
      </c>
      <c r="V66" s="59">
        <f t="shared" si="33"/>
        <v>826</v>
      </c>
      <c r="W66" s="5">
        <v>16520</v>
      </c>
    </row>
    <row r="67" spans="1:23" ht="17.25" customHeight="1" x14ac:dyDescent="0.15">
      <c r="A67" s="55" t="s">
        <v>244</v>
      </c>
      <c r="B67" s="13" t="s">
        <v>242</v>
      </c>
      <c r="C67" s="5" t="s">
        <v>175</v>
      </c>
      <c r="D67" s="56" t="s">
        <v>176</v>
      </c>
      <c r="E67" s="57" t="s">
        <v>177</v>
      </c>
      <c r="F67" s="53">
        <f t="shared" si="17"/>
        <v>1321.6000000000001</v>
      </c>
      <c r="G67" s="53">
        <f t="shared" si="18"/>
        <v>330.40000000000003</v>
      </c>
      <c r="H67" s="54">
        <f t="shared" si="19"/>
        <v>2478</v>
      </c>
      <c r="I67" s="54">
        <f t="shared" si="20"/>
        <v>826</v>
      </c>
      <c r="J67" s="54">
        <f t="shared" si="21"/>
        <v>330.40000000000003</v>
      </c>
      <c r="K67" s="54">
        <f t="shared" si="22"/>
        <v>495.59999999999997</v>
      </c>
      <c r="L67" s="54">
        <f t="shared" si="23"/>
        <v>1982.3999999999999</v>
      </c>
      <c r="M67" s="54">
        <f t="shared" si="24"/>
        <v>3304</v>
      </c>
      <c r="N67" s="54">
        <f t="shared" si="25"/>
        <v>826</v>
      </c>
      <c r="O67" s="54">
        <f t="shared" si="26"/>
        <v>826</v>
      </c>
      <c r="P67" s="54">
        <f t="shared" si="27"/>
        <v>826</v>
      </c>
      <c r="Q67" s="54">
        <f t="shared" si="28"/>
        <v>165.20000000000002</v>
      </c>
      <c r="R67" s="54">
        <f t="shared" si="29"/>
        <v>165.20000000000002</v>
      </c>
      <c r="S67" s="54">
        <f t="shared" si="30"/>
        <v>165.20000000000002</v>
      </c>
      <c r="T67" s="59">
        <f t="shared" si="31"/>
        <v>826</v>
      </c>
      <c r="U67" s="59">
        <f t="shared" si="32"/>
        <v>826</v>
      </c>
      <c r="V67" s="59">
        <f t="shared" si="33"/>
        <v>826</v>
      </c>
      <c r="W67" s="5">
        <v>16520</v>
      </c>
    </row>
    <row r="68" spans="1:23" ht="17.25" customHeight="1" x14ac:dyDescent="0.15">
      <c r="A68" s="55" t="s">
        <v>245</v>
      </c>
      <c r="B68" s="13" t="s">
        <v>242</v>
      </c>
      <c r="C68" s="5" t="s">
        <v>175</v>
      </c>
      <c r="D68" s="56" t="s">
        <v>176</v>
      </c>
      <c r="E68" s="57" t="s">
        <v>177</v>
      </c>
      <c r="F68" s="53">
        <f t="shared" si="17"/>
        <v>1321.6000000000001</v>
      </c>
      <c r="G68" s="53">
        <f t="shared" si="18"/>
        <v>330.40000000000003</v>
      </c>
      <c r="H68" s="54">
        <f t="shared" si="19"/>
        <v>2478</v>
      </c>
      <c r="I68" s="54">
        <f t="shared" si="20"/>
        <v>826</v>
      </c>
      <c r="J68" s="54">
        <f t="shared" si="21"/>
        <v>330.40000000000003</v>
      </c>
      <c r="K68" s="54">
        <f t="shared" si="22"/>
        <v>495.59999999999997</v>
      </c>
      <c r="L68" s="54">
        <f t="shared" si="23"/>
        <v>1982.3999999999999</v>
      </c>
      <c r="M68" s="54">
        <f t="shared" si="24"/>
        <v>3304</v>
      </c>
      <c r="N68" s="54">
        <f t="shared" si="25"/>
        <v>826</v>
      </c>
      <c r="O68" s="54">
        <f t="shared" si="26"/>
        <v>826</v>
      </c>
      <c r="P68" s="54">
        <f t="shared" si="27"/>
        <v>826</v>
      </c>
      <c r="Q68" s="54">
        <f t="shared" si="28"/>
        <v>165.20000000000002</v>
      </c>
      <c r="R68" s="54">
        <f t="shared" si="29"/>
        <v>165.20000000000002</v>
      </c>
      <c r="S68" s="54">
        <f t="shared" si="30"/>
        <v>165.20000000000002</v>
      </c>
      <c r="T68" s="59">
        <f t="shared" si="31"/>
        <v>826</v>
      </c>
      <c r="U68" s="59">
        <f t="shared" si="32"/>
        <v>826</v>
      </c>
      <c r="V68" s="59">
        <f t="shared" si="33"/>
        <v>826</v>
      </c>
      <c r="W68" s="5">
        <v>16520</v>
      </c>
    </row>
    <row r="69" spans="1:23" ht="17.25" customHeight="1" x14ac:dyDescent="0.15">
      <c r="A69" s="55" t="s">
        <v>246</v>
      </c>
      <c r="B69" s="13" t="s">
        <v>242</v>
      </c>
      <c r="C69" s="5" t="s">
        <v>175</v>
      </c>
      <c r="D69" s="56" t="s">
        <v>176</v>
      </c>
      <c r="E69" s="57" t="s">
        <v>177</v>
      </c>
      <c r="F69" s="53">
        <f t="shared" si="17"/>
        <v>1321.6000000000001</v>
      </c>
      <c r="G69" s="53">
        <f t="shared" si="18"/>
        <v>330.40000000000003</v>
      </c>
      <c r="H69" s="54">
        <f t="shared" si="19"/>
        <v>2478</v>
      </c>
      <c r="I69" s="54">
        <f t="shared" si="20"/>
        <v>826</v>
      </c>
      <c r="J69" s="54">
        <f t="shared" si="21"/>
        <v>330.40000000000003</v>
      </c>
      <c r="K69" s="54">
        <f t="shared" si="22"/>
        <v>495.59999999999997</v>
      </c>
      <c r="L69" s="54">
        <f t="shared" si="23"/>
        <v>1982.3999999999999</v>
      </c>
      <c r="M69" s="54">
        <f t="shared" si="24"/>
        <v>3304</v>
      </c>
      <c r="N69" s="54">
        <f t="shared" si="25"/>
        <v>826</v>
      </c>
      <c r="O69" s="54">
        <f t="shared" si="26"/>
        <v>826</v>
      </c>
      <c r="P69" s="54">
        <f t="shared" si="27"/>
        <v>826</v>
      </c>
      <c r="Q69" s="54">
        <f t="shared" si="28"/>
        <v>165.20000000000002</v>
      </c>
      <c r="R69" s="54">
        <f t="shared" si="29"/>
        <v>165.20000000000002</v>
      </c>
      <c r="S69" s="54">
        <f t="shared" si="30"/>
        <v>165.20000000000002</v>
      </c>
      <c r="T69" s="59">
        <f t="shared" si="31"/>
        <v>826</v>
      </c>
      <c r="U69" s="59">
        <f t="shared" si="32"/>
        <v>826</v>
      </c>
      <c r="V69" s="59">
        <f t="shared" si="33"/>
        <v>826</v>
      </c>
      <c r="W69" s="5">
        <v>16520</v>
      </c>
    </row>
    <row r="70" spans="1:23" ht="17.25" customHeight="1" x14ac:dyDescent="0.15">
      <c r="A70" s="55" t="s">
        <v>247</v>
      </c>
      <c r="B70" s="13" t="s">
        <v>242</v>
      </c>
      <c r="C70" s="5" t="s">
        <v>175</v>
      </c>
      <c r="D70" s="56" t="s">
        <v>176</v>
      </c>
      <c r="E70" s="57" t="s">
        <v>177</v>
      </c>
      <c r="F70" s="53">
        <f t="shared" ref="F70:F88" si="34">W70*0.08</f>
        <v>1321.6000000000001</v>
      </c>
      <c r="G70" s="53">
        <f t="shared" ref="G70:G88" si="35">W70*0.02</f>
        <v>330.40000000000003</v>
      </c>
      <c r="H70" s="54">
        <f t="shared" ref="H70:H88" si="36">W70*0.15</f>
        <v>2478</v>
      </c>
      <c r="I70" s="54">
        <f t="shared" ref="I70:I88" si="37">W70*0.05</f>
        <v>826</v>
      </c>
      <c r="J70" s="54">
        <f t="shared" ref="J70:J88" si="38">W70*0.02</f>
        <v>330.40000000000003</v>
      </c>
      <c r="K70" s="54">
        <f t="shared" ref="K70:K88" si="39">W70*0.03</f>
        <v>495.59999999999997</v>
      </c>
      <c r="L70" s="54">
        <f t="shared" ref="L70:L88" si="40">W70*0.12</f>
        <v>1982.3999999999999</v>
      </c>
      <c r="M70" s="54">
        <f t="shared" ref="M70:M88" si="41">W70*0.2</f>
        <v>3304</v>
      </c>
      <c r="N70" s="54">
        <f t="shared" ref="N70:N88" si="42">W70*0.05</f>
        <v>826</v>
      </c>
      <c r="O70" s="54">
        <f t="shared" ref="O70:O88" si="43">W70*0.05</f>
        <v>826</v>
      </c>
      <c r="P70" s="54">
        <f t="shared" ref="P70:P88" si="44">W70*0.05</f>
        <v>826</v>
      </c>
      <c r="Q70" s="54">
        <f t="shared" ref="Q70:Q88" si="45">W70*0.01</f>
        <v>165.20000000000002</v>
      </c>
      <c r="R70" s="54">
        <f t="shared" ref="R70:R88" si="46">W70*0.01</f>
        <v>165.20000000000002</v>
      </c>
      <c r="S70" s="54">
        <f t="shared" ref="S70:S88" si="47">W70*0.01</f>
        <v>165.20000000000002</v>
      </c>
      <c r="T70" s="59">
        <f t="shared" ref="T70:T88" si="48">W70*0.05</f>
        <v>826</v>
      </c>
      <c r="U70" s="59">
        <f t="shared" ref="U70:U88" si="49">W70*0.05</f>
        <v>826</v>
      </c>
      <c r="V70" s="59">
        <f t="shared" ref="V70:V88" si="50">W70*0.05</f>
        <v>826</v>
      </c>
      <c r="W70" s="5">
        <v>16520</v>
      </c>
    </row>
    <row r="71" spans="1:23" ht="17.25" customHeight="1" x14ac:dyDescent="0.15">
      <c r="A71" s="55" t="s">
        <v>248</v>
      </c>
      <c r="B71" s="13" t="s">
        <v>242</v>
      </c>
      <c r="C71" s="5" t="s">
        <v>175</v>
      </c>
      <c r="D71" s="56" t="s">
        <v>176</v>
      </c>
      <c r="E71" s="57" t="s">
        <v>177</v>
      </c>
      <c r="F71" s="53">
        <f t="shared" si="34"/>
        <v>1321.6000000000001</v>
      </c>
      <c r="G71" s="53">
        <f t="shared" si="35"/>
        <v>330.40000000000003</v>
      </c>
      <c r="H71" s="54">
        <f t="shared" si="36"/>
        <v>2478</v>
      </c>
      <c r="I71" s="54">
        <f t="shared" si="37"/>
        <v>826</v>
      </c>
      <c r="J71" s="54">
        <f t="shared" si="38"/>
        <v>330.40000000000003</v>
      </c>
      <c r="K71" s="54">
        <f t="shared" si="39"/>
        <v>495.59999999999997</v>
      </c>
      <c r="L71" s="54">
        <f t="shared" si="40"/>
        <v>1982.3999999999999</v>
      </c>
      <c r="M71" s="54">
        <f t="shared" si="41"/>
        <v>3304</v>
      </c>
      <c r="N71" s="54">
        <f t="shared" si="42"/>
        <v>826</v>
      </c>
      <c r="O71" s="54">
        <f t="shared" si="43"/>
        <v>826</v>
      </c>
      <c r="P71" s="54">
        <f t="shared" si="44"/>
        <v>826</v>
      </c>
      <c r="Q71" s="54">
        <f t="shared" si="45"/>
        <v>165.20000000000002</v>
      </c>
      <c r="R71" s="54">
        <f t="shared" si="46"/>
        <v>165.20000000000002</v>
      </c>
      <c r="S71" s="54">
        <f t="shared" si="47"/>
        <v>165.20000000000002</v>
      </c>
      <c r="T71" s="59">
        <f t="shared" si="48"/>
        <v>826</v>
      </c>
      <c r="U71" s="59">
        <f t="shared" si="49"/>
        <v>826</v>
      </c>
      <c r="V71" s="59">
        <f t="shared" si="50"/>
        <v>826</v>
      </c>
      <c r="W71" s="5">
        <v>16520</v>
      </c>
    </row>
    <row r="72" spans="1:23" ht="17.25" customHeight="1" x14ac:dyDescent="0.15">
      <c r="A72" s="55" t="s">
        <v>249</v>
      </c>
      <c r="B72" s="13" t="s">
        <v>242</v>
      </c>
      <c r="C72" s="5" t="s">
        <v>175</v>
      </c>
      <c r="D72" s="56" t="s">
        <v>176</v>
      </c>
      <c r="E72" s="57" t="s">
        <v>177</v>
      </c>
      <c r="F72" s="53">
        <f t="shared" si="34"/>
        <v>1321.6000000000001</v>
      </c>
      <c r="G72" s="53">
        <f t="shared" si="35"/>
        <v>330.40000000000003</v>
      </c>
      <c r="H72" s="54">
        <f t="shared" si="36"/>
        <v>2478</v>
      </c>
      <c r="I72" s="54">
        <f t="shared" si="37"/>
        <v>826</v>
      </c>
      <c r="J72" s="54">
        <f t="shared" si="38"/>
        <v>330.40000000000003</v>
      </c>
      <c r="K72" s="54">
        <f t="shared" si="39"/>
        <v>495.59999999999997</v>
      </c>
      <c r="L72" s="54">
        <f t="shared" si="40"/>
        <v>1982.3999999999999</v>
      </c>
      <c r="M72" s="54">
        <f t="shared" si="41"/>
        <v>3304</v>
      </c>
      <c r="N72" s="54">
        <f t="shared" si="42"/>
        <v>826</v>
      </c>
      <c r="O72" s="54">
        <f t="shared" si="43"/>
        <v>826</v>
      </c>
      <c r="P72" s="54">
        <f t="shared" si="44"/>
        <v>826</v>
      </c>
      <c r="Q72" s="54">
        <f t="shared" si="45"/>
        <v>165.20000000000002</v>
      </c>
      <c r="R72" s="54">
        <f t="shared" si="46"/>
        <v>165.20000000000002</v>
      </c>
      <c r="S72" s="54">
        <f t="shared" si="47"/>
        <v>165.20000000000002</v>
      </c>
      <c r="T72" s="59">
        <f t="shared" si="48"/>
        <v>826</v>
      </c>
      <c r="U72" s="59">
        <f t="shared" si="49"/>
        <v>826</v>
      </c>
      <c r="V72" s="59">
        <f t="shared" si="50"/>
        <v>826</v>
      </c>
      <c r="W72" s="5">
        <v>16520</v>
      </c>
    </row>
    <row r="73" spans="1:23" ht="17.25" customHeight="1" x14ac:dyDescent="0.15">
      <c r="A73" s="55" t="s">
        <v>250</v>
      </c>
      <c r="B73" s="13" t="s">
        <v>242</v>
      </c>
      <c r="C73" s="5" t="s">
        <v>175</v>
      </c>
      <c r="D73" s="56" t="s">
        <v>176</v>
      </c>
      <c r="E73" s="57" t="s">
        <v>177</v>
      </c>
      <c r="F73" s="53">
        <f t="shared" si="34"/>
        <v>1321.6000000000001</v>
      </c>
      <c r="G73" s="53">
        <f t="shared" si="35"/>
        <v>330.40000000000003</v>
      </c>
      <c r="H73" s="54">
        <f t="shared" si="36"/>
        <v>2478</v>
      </c>
      <c r="I73" s="54">
        <f t="shared" si="37"/>
        <v>826</v>
      </c>
      <c r="J73" s="54">
        <f t="shared" si="38"/>
        <v>330.40000000000003</v>
      </c>
      <c r="K73" s="54">
        <f t="shared" si="39"/>
        <v>495.59999999999997</v>
      </c>
      <c r="L73" s="54">
        <f t="shared" si="40"/>
        <v>1982.3999999999999</v>
      </c>
      <c r="M73" s="54">
        <f t="shared" si="41"/>
        <v>3304</v>
      </c>
      <c r="N73" s="54">
        <f t="shared" si="42"/>
        <v>826</v>
      </c>
      <c r="O73" s="54">
        <f t="shared" si="43"/>
        <v>826</v>
      </c>
      <c r="P73" s="54">
        <f t="shared" si="44"/>
        <v>826</v>
      </c>
      <c r="Q73" s="54">
        <f t="shared" si="45"/>
        <v>165.20000000000002</v>
      </c>
      <c r="R73" s="54">
        <f t="shared" si="46"/>
        <v>165.20000000000002</v>
      </c>
      <c r="S73" s="54">
        <f t="shared" si="47"/>
        <v>165.20000000000002</v>
      </c>
      <c r="T73" s="59">
        <f t="shared" si="48"/>
        <v>826</v>
      </c>
      <c r="U73" s="59">
        <f t="shared" si="49"/>
        <v>826</v>
      </c>
      <c r="V73" s="59">
        <f t="shared" si="50"/>
        <v>826</v>
      </c>
      <c r="W73" s="5">
        <v>16520</v>
      </c>
    </row>
    <row r="74" spans="1:23" ht="17.25" customHeight="1" x14ac:dyDescent="0.15">
      <c r="A74" s="55" t="s">
        <v>251</v>
      </c>
      <c r="B74" s="13" t="s">
        <v>242</v>
      </c>
      <c r="C74" s="5" t="s">
        <v>175</v>
      </c>
      <c r="D74" s="56" t="s">
        <v>176</v>
      </c>
      <c r="E74" s="57" t="s">
        <v>177</v>
      </c>
      <c r="F74" s="53">
        <f t="shared" si="34"/>
        <v>1321.6000000000001</v>
      </c>
      <c r="G74" s="53">
        <f t="shared" si="35"/>
        <v>330.40000000000003</v>
      </c>
      <c r="H74" s="54">
        <f t="shared" si="36"/>
        <v>2478</v>
      </c>
      <c r="I74" s="54">
        <f t="shared" si="37"/>
        <v>826</v>
      </c>
      <c r="J74" s="54">
        <f t="shared" si="38"/>
        <v>330.40000000000003</v>
      </c>
      <c r="K74" s="54">
        <f t="shared" si="39"/>
        <v>495.59999999999997</v>
      </c>
      <c r="L74" s="54">
        <f t="shared" si="40"/>
        <v>1982.3999999999999</v>
      </c>
      <c r="M74" s="54">
        <f t="shared" si="41"/>
        <v>3304</v>
      </c>
      <c r="N74" s="54">
        <f t="shared" si="42"/>
        <v>826</v>
      </c>
      <c r="O74" s="54">
        <f t="shared" si="43"/>
        <v>826</v>
      </c>
      <c r="P74" s="54">
        <f t="shared" si="44"/>
        <v>826</v>
      </c>
      <c r="Q74" s="54">
        <f t="shared" si="45"/>
        <v>165.20000000000002</v>
      </c>
      <c r="R74" s="54">
        <f t="shared" si="46"/>
        <v>165.20000000000002</v>
      </c>
      <c r="S74" s="54">
        <f t="shared" si="47"/>
        <v>165.20000000000002</v>
      </c>
      <c r="T74" s="59">
        <f t="shared" si="48"/>
        <v>826</v>
      </c>
      <c r="U74" s="59">
        <f t="shared" si="49"/>
        <v>826</v>
      </c>
      <c r="V74" s="59">
        <f t="shared" si="50"/>
        <v>826</v>
      </c>
      <c r="W74" s="5">
        <v>16520</v>
      </c>
    </row>
    <row r="75" spans="1:23" ht="17.25" customHeight="1" x14ac:dyDescent="0.15">
      <c r="A75" s="55" t="s">
        <v>252</v>
      </c>
      <c r="B75" s="13" t="s">
        <v>242</v>
      </c>
      <c r="C75" s="5" t="s">
        <v>175</v>
      </c>
      <c r="D75" s="56" t="s">
        <v>176</v>
      </c>
      <c r="E75" s="57" t="s">
        <v>177</v>
      </c>
      <c r="F75" s="53">
        <f t="shared" si="34"/>
        <v>1321.6000000000001</v>
      </c>
      <c r="G75" s="53">
        <f t="shared" si="35"/>
        <v>330.40000000000003</v>
      </c>
      <c r="H75" s="54">
        <f t="shared" si="36"/>
        <v>2478</v>
      </c>
      <c r="I75" s="54">
        <f t="shared" si="37"/>
        <v>826</v>
      </c>
      <c r="J75" s="54">
        <f t="shared" si="38"/>
        <v>330.40000000000003</v>
      </c>
      <c r="K75" s="54">
        <f t="shared" si="39"/>
        <v>495.59999999999997</v>
      </c>
      <c r="L75" s="54">
        <f t="shared" si="40"/>
        <v>1982.3999999999999</v>
      </c>
      <c r="M75" s="54">
        <f t="shared" si="41"/>
        <v>3304</v>
      </c>
      <c r="N75" s="54">
        <f t="shared" si="42"/>
        <v>826</v>
      </c>
      <c r="O75" s="54">
        <f t="shared" si="43"/>
        <v>826</v>
      </c>
      <c r="P75" s="54">
        <f t="shared" si="44"/>
        <v>826</v>
      </c>
      <c r="Q75" s="54">
        <f t="shared" si="45"/>
        <v>165.20000000000002</v>
      </c>
      <c r="R75" s="54">
        <f t="shared" si="46"/>
        <v>165.20000000000002</v>
      </c>
      <c r="S75" s="54">
        <f t="shared" si="47"/>
        <v>165.20000000000002</v>
      </c>
      <c r="T75" s="59">
        <f t="shared" si="48"/>
        <v>826</v>
      </c>
      <c r="U75" s="59">
        <f t="shared" si="49"/>
        <v>826</v>
      </c>
      <c r="V75" s="59">
        <f t="shared" si="50"/>
        <v>826</v>
      </c>
      <c r="W75" s="5">
        <v>16520</v>
      </c>
    </row>
    <row r="76" spans="1:23" ht="17.25" customHeight="1" x14ac:dyDescent="0.15">
      <c r="A76" s="55" t="s">
        <v>253</v>
      </c>
      <c r="B76" s="13" t="s">
        <v>151</v>
      </c>
      <c r="C76" s="5" t="s">
        <v>175</v>
      </c>
      <c r="D76" s="56" t="s">
        <v>176</v>
      </c>
      <c r="E76" s="57" t="s">
        <v>177</v>
      </c>
      <c r="F76" s="53">
        <f t="shared" si="34"/>
        <v>1033.5999999999999</v>
      </c>
      <c r="G76" s="53">
        <f t="shared" si="35"/>
        <v>258.39999999999998</v>
      </c>
      <c r="H76" s="54">
        <f t="shared" si="36"/>
        <v>1938</v>
      </c>
      <c r="I76" s="54">
        <f t="shared" si="37"/>
        <v>646</v>
      </c>
      <c r="J76" s="54">
        <f t="shared" si="38"/>
        <v>258.39999999999998</v>
      </c>
      <c r="K76" s="54">
        <f t="shared" si="39"/>
        <v>387.59999999999997</v>
      </c>
      <c r="L76" s="54">
        <f t="shared" si="40"/>
        <v>1550.3999999999999</v>
      </c>
      <c r="M76" s="54">
        <f t="shared" si="41"/>
        <v>2584</v>
      </c>
      <c r="N76" s="54">
        <f t="shared" si="42"/>
        <v>646</v>
      </c>
      <c r="O76" s="54">
        <f t="shared" si="43"/>
        <v>646</v>
      </c>
      <c r="P76" s="54">
        <f t="shared" si="44"/>
        <v>646</v>
      </c>
      <c r="Q76" s="54">
        <f t="shared" si="45"/>
        <v>129.19999999999999</v>
      </c>
      <c r="R76" s="54">
        <f t="shared" si="46"/>
        <v>129.19999999999999</v>
      </c>
      <c r="S76" s="54">
        <f t="shared" si="47"/>
        <v>129.19999999999999</v>
      </c>
      <c r="T76" s="59">
        <f t="shared" si="48"/>
        <v>646</v>
      </c>
      <c r="U76" s="59">
        <f t="shared" si="49"/>
        <v>646</v>
      </c>
      <c r="V76" s="59">
        <f t="shared" si="50"/>
        <v>646</v>
      </c>
      <c r="W76" s="5">
        <v>12920</v>
      </c>
    </row>
    <row r="77" spans="1:23" ht="17.25" customHeight="1" x14ac:dyDescent="0.15">
      <c r="A77" s="55" t="s">
        <v>254</v>
      </c>
      <c r="B77" s="13" t="s">
        <v>151</v>
      </c>
      <c r="C77" s="5" t="s">
        <v>175</v>
      </c>
      <c r="D77" s="56" t="s">
        <v>176</v>
      </c>
      <c r="E77" s="57" t="s">
        <v>177</v>
      </c>
      <c r="F77" s="53">
        <f t="shared" si="34"/>
        <v>1033.5999999999999</v>
      </c>
      <c r="G77" s="53">
        <f t="shared" si="35"/>
        <v>258.39999999999998</v>
      </c>
      <c r="H77" s="54">
        <f t="shared" si="36"/>
        <v>1938</v>
      </c>
      <c r="I77" s="54">
        <f t="shared" si="37"/>
        <v>646</v>
      </c>
      <c r="J77" s="54">
        <f t="shared" si="38"/>
        <v>258.39999999999998</v>
      </c>
      <c r="K77" s="54">
        <f t="shared" si="39"/>
        <v>387.59999999999997</v>
      </c>
      <c r="L77" s="54">
        <f t="shared" si="40"/>
        <v>1550.3999999999999</v>
      </c>
      <c r="M77" s="54">
        <f t="shared" si="41"/>
        <v>2584</v>
      </c>
      <c r="N77" s="54">
        <f t="shared" si="42"/>
        <v>646</v>
      </c>
      <c r="O77" s="54">
        <f t="shared" si="43"/>
        <v>646</v>
      </c>
      <c r="P77" s="54">
        <f t="shared" si="44"/>
        <v>646</v>
      </c>
      <c r="Q77" s="54">
        <f t="shared" si="45"/>
        <v>129.19999999999999</v>
      </c>
      <c r="R77" s="54">
        <f t="shared" si="46"/>
        <v>129.19999999999999</v>
      </c>
      <c r="S77" s="54">
        <f t="shared" si="47"/>
        <v>129.19999999999999</v>
      </c>
      <c r="T77" s="59">
        <f t="shared" si="48"/>
        <v>646</v>
      </c>
      <c r="U77" s="59">
        <f t="shared" si="49"/>
        <v>646</v>
      </c>
      <c r="V77" s="59">
        <f t="shared" si="50"/>
        <v>646</v>
      </c>
      <c r="W77" s="5">
        <v>12920</v>
      </c>
    </row>
    <row r="78" spans="1:23" ht="17.25" customHeight="1" x14ac:dyDescent="0.15">
      <c r="A78" s="55" t="s">
        <v>255</v>
      </c>
      <c r="B78" s="13" t="s">
        <v>151</v>
      </c>
      <c r="C78" s="5" t="s">
        <v>175</v>
      </c>
      <c r="D78" s="56" t="s">
        <v>176</v>
      </c>
      <c r="E78" s="57" t="s">
        <v>177</v>
      </c>
      <c r="F78" s="53">
        <f t="shared" si="34"/>
        <v>1033.5999999999999</v>
      </c>
      <c r="G78" s="53">
        <f t="shared" si="35"/>
        <v>258.39999999999998</v>
      </c>
      <c r="H78" s="54">
        <f t="shared" si="36"/>
        <v>1938</v>
      </c>
      <c r="I78" s="54">
        <f t="shared" si="37"/>
        <v>646</v>
      </c>
      <c r="J78" s="54">
        <f t="shared" si="38"/>
        <v>258.39999999999998</v>
      </c>
      <c r="K78" s="54">
        <f t="shared" si="39"/>
        <v>387.59999999999997</v>
      </c>
      <c r="L78" s="54">
        <f t="shared" si="40"/>
        <v>1550.3999999999999</v>
      </c>
      <c r="M78" s="54">
        <f t="shared" si="41"/>
        <v>2584</v>
      </c>
      <c r="N78" s="54">
        <f t="shared" si="42"/>
        <v>646</v>
      </c>
      <c r="O78" s="54">
        <f t="shared" si="43"/>
        <v>646</v>
      </c>
      <c r="P78" s="54">
        <f t="shared" si="44"/>
        <v>646</v>
      </c>
      <c r="Q78" s="54">
        <f t="shared" si="45"/>
        <v>129.19999999999999</v>
      </c>
      <c r="R78" s="54">
        <f t="shared" si="46"/>
        <v>129.19999999999999</v>
      </c>
      <c r="S78" s="54">
        <f t="shared" si="47"/>
        <v>129.19999999999999</v>
      </c>
      <c r="T78" s="59">
        <f t="shared" si="48"/>
        <v>646</v>
      </c>
      <c r="U78" s="59">
        <f t="shared" si="49"/>
        <v>646</v>
      </c>
      <c r="V78" s="59">
        <f t="shared" si="50"/>
        <v>646</v>
      </c>
      <c r="W78" s="5">
        <v>12920</v>
      </c>
    </row>
    <row r="79" spans="1:23" ht="17.25" customHeight="1" x14ac:dyDescent="0.15">
      <c r="A79" s="55" t="s">
        <v>256</v>
      </c>
      <c r="B79" s="13" t="s">
        <v>151</v>
      </c>
      <c r="C79" s="5" t="s">
        <v>175</v>
      </c>
      <c r="D79" s="56" t="s">
        <v>176</v>
      </c>
      <c r="E79" s="57" t="s">
        <v>177</v>
      </c>
      <c r="F79" s="53">
        <f t="shared" si="34"/>
        <v>1033.5999999999999</v>
      </c>
      <c r="G79" s="53">
        <f t="shared" si="35"/>
        <v>258.39999999999998</v>
      </c>
      <c r="H79" s="54">
        <f t="shared" si="36"/>
        <v>1938</v>
      </c>
      <c r="I79" s="54">
        <f t="shared" si="37"/>
        <v>646</v>
      </c>
      <c r="J79" s="54">
        <f t="shared" si="38"/>
        <v>258.39999999999998</v>
      </c>
      <c r="K79" s="54">
        <f t="shared" si="39"/>
        <v>387.59999999999997</v>
      </c>
      <c r="L79" s="54">
        <f t="shared" si="40"/>
        <v>1550.3999999999999</v>
      </c>
      <c r="M79" s="54">
        <f t="shared" si="41"/>
        <v>2584</v>
      </c>
      <c r="N79" s="54">
        <f t="shared" si="42"/>
        <v>646</v>
      </c>
      <c r="O79" s="54">
        <f t="shared" si="43"/>
        <v>646</v>
      </c>
      <c r="P79" s="54">
        <f t="shared" si="44"/>
        <v>646</v>
      </c>
      <c r="Q79" s="54">
        <f t="shared" si="45"/>
        <v>129.19999999999999</v>
      </c>
      <c r="R79" s="54">
        <f t="shared" si="46"/>
        <v>129.19999999999999</v>
      </c>
      <c r="S79" s="54">
        <f t="shared" si="47"/>
        <v>129.19999999999999</v>
      </c>
      <c r="T79" s="59">
        <f t="shared" si="48"/>
        <v>646</v>
      </c>
      <c r="U79" s="59">
        <f t="shared" si="49"/>
        <v>646</v>
      </c>
      <c r="V79" s="59">
        <f t="shared" si="50"/>
        <v>646</v>
      </c>
      <c r="W79" s="5">
        <v>12920</v>
      </c>
    </row>
    <row r="80" spans="1:23" ht="17.25" customHeight="1" x14ac:dyDescent="0.15">
      <c r="A80" s="55" t="s">
        <v>257</v>
      </c>
      <c r="B80" s="13" t="s">
        <v>151</v>
      </c>
      <c r="C80" s="5" t="s">
        <v>175</v>
      </c>
      <c r="D80" s="56" t="s">
        <v>176</v>
      </c>
      <c r="E80" s="57" t="s">
        <v>177</v>
      </c>
      <c r="F80" s="53">
        <f t="shared" si="34"/>
        <v>1033.5999999999999</v>
      </c>
      <c r="G80" s="53">
        <f t="shared" si="35"/>
        <v>258.39999999999998</v>
      </c>
      <c r="H80" s="54">
        <f t="shared" si="36"/>
        <v>1938</v>
      </c>
      <c r="I80" s="54">
        <f t="shared" si="37"/>
        <v>646</v>
      </c>
      <c r="J80" s="54">
        <f t="shared" si="38"/>
        <v>258.39999999999998</v>
      </c>
      <c r="K80" s="54">
        <f t="shared" si="39"/>
        <v>387.59999999999997</v>
      </c>
      <c r="L80" s="54">
        <f t="shared" si="40"/>
        <v>1550.3999999999999</v>
      </c>
      <c r="M80" s="54">
        <f t="shared" si="41"/>
        <v>2584</v>
      </c>
      <c r="N80" s="54">
        <f t="shared" si="42"/>
        <v>646</v>
      </c>
      <c r="O80" s="54">
        <f t="shared" si="43"/>
        <v>646</v>
      </c>
      <c r="P80" s="54">
        <f t="shared" si="44"/>
        <v>646</v>
      </c>
      <c r="Q80" s="54">
        <f t="shared" si="45"/>
        <v>129.19999999999999</v>
      </c>
      <c r="R80" s="54">
        <f t="shared" si="46"/>
        <v>129.19999999999999</v>
      </c>
      <c r="S80" s="54">
        <f t="shared" si="47"/>
        <v>129.19999999999999</v>
      </c>
      <c r="T80" s="59">
        <f t="shared" si="48"/>
        <v>646</v>
      </c>
      <c r="U80" s="59">
        <f t="shared" si="49"/>
        <v>646</v>
      </c>
      <c r="V80" s="59">
        <f t="shared" si="50"/>
        <v>646</v>
      </c>
      <c r="W80" s="5">
        <v>12920</v>
      </c>
    </row>
    <row r="81" spans="1:23" ht="17.25" customHeight="1" x14ac:dyDescent="0.15">
      <c r="A81" s="55" t="s">
        <v>258</v>
      </c>
      <c r="B81" s="13" t="s">
        <v>151</v>
      </c>
      <c r="C81" s="5" t="s">
        <v>175</v>
      </c>
      <c r="D81" s="56" t="s">
        <v>176</v>
      </c>
      <c r="E81" s="57" t="s">
        <v>177</v>
      </c>
      <c r="F81" s="53">
        <f t="shared" si="34"/>
        <v>1033.5999999999999</v>
      </c>
      <c r="G81" s="53">
        <f t="shared" si="35"/>
        <v>258.39999999999998</v>
      </c>
      <c r="H81" s="54">
        <f t="shared" si="36"/>
        <v>1938</v>
      </c>
      <c r="I81" s="54">
        <f t="shared" si="37"/>
        <v>646</v>
      </c>
      <c r="J81" s="54">
        <f t="shared" si="38"/>
        <v>258.39999999999998</v>
      </c>
      <c r="K81" s="54">
        <f t="shared" si="39"/>
        <v>387.59999999999997</v>
      </c>
      <c r="L81" s="54">
        <f t="shared" si="40"/>
        <v>1550.3999999999999</v>
      </c>
      <c r="M81" s="54">
        <f t="shared" si="41"/>
        <v>2584</v>
      </c>
      <c r="N81" s="54">
        <f t="shared" si="42"/>
        <v>646</v>
      </c>
      <c r="O81" s="54">
        <f t="shared" si="43"/>
        <v>646</v>
      </c>
      <c r="P81" s="54">
        <f t="shared" si="44"/>
        <v>646</v>
      </c>
      <c r="Q81" s="54">
        <f t="shared" si="45"/>
        <v>129.19999999999999</v>
      </c>
      <c r="R81" s="54">
        <f t="shared" si="46"/>
        <v>129.19999999999999</v>
      </c>
      <c r="S81" s="54">
        <f t="shared" si="47"/>
        <v>129.19999999999999</v>
      </c>
      <c r="T81" s="59">
        <f t="shared" si="48"/>
        <v>646</v>
      </c>
      <c r="U81" s="59">
        <f t="shared" si="49"/>
        <v>646</v>
      </c>
      <c r="V81" s="59">
        <f t="shared" si="50"/>
        <v>646</v>
      </c>
      <c r="W81" s="5">
        <v>12920</v>
      </c>
    </row>
    <row r="82" spans="1:23" ht="17.25" customHeight="1" x14ac:dyDescent="0.15">
      <c r="A82" s="55" t="s">
        <v>259</v>
      </c>
      <c r="B82" s="13" t="s">
        <v>151</v>
      </c>
      <c r="C82" s="5" t="s">
        <v>175</v>
      </c>
      <c r="D82" s="56" t="s">
        <v>176</v>
      </c>
      <c r="E82" s="57" t="s">
        <v>177</v>
      </c>
      <c r="F82" s="53">
        <f t="shared" si="34"/>
        <v>1033.5999999999999</v>
      </c>
      <c r="G82" s="53">
        <f t="shared" si="35"/>
        <v>258.39999999999998</v>
      </c>
      <c r="H82" s="54">
        <f t="shared" si="36"/>
        <v>1938</v>
      </c>
      <c r="I82" s="54">
        <f t="shared" si="37"/>
        <v>646</v>
      </c>
      <c r="J82" s="54">
        <f t="shared" si="38"/>
        <v>258.39999999999998</v>
      </c>
      <c r="K82" s="54">
        <f t="shared" si="39"/>
        <v>387.59999999999997</v>
      </c>
      <c r="L82" s="54">
        <f t="shared" si="40"/>
        <v>1550.3999999999999</v>
      </c>
      <c r="M82" s="54">
        <f t="shared" si="41"/>
        <v>2584</v>
      </c>
      <c r="N82" s="54">
        <f t="shared" si="42"/>
        <v>646</v>
      </c>
      <c r="O82" s="54">
        <f t="shared" si="43"/>
        <v>646</v>
      </c>
      <c r="P82" s="54">
        <f t="shared" si="44"/>
        <v>646</v>
      </c>
      <c r="Q82" s="54">
        <f t="shared" si="45"/>
        <v>129.19999999999999</v>
      </c>
      <c r="R82" s="54">
        <f t="shared" si="46"/>
        <v>129.19999999999999</v>
      </c>
      <c r="S82" s="54">
        <f t="shared" si="47"/>
        <v>129.19999999999999</v>
      </c>
      <c r="T82" s="59">
        <f t="shared" si="48"/>
        <v>646</v>
      </c>
      <c r="U82" s="59">
        <f t="shared" si="49"/>
        <v>646</v>
      </c>
      <c r="V82" s="59">
        <f t="shared" si="50"/>
        <v>646</v>
      </c>
      <c r="W82" s="5">
        <v>12920</v>
      </c>
    </row>
    <row r="83" spans="1:23" ht="17.25" customHeight="1" x14ac:dyDescent="0.15">
      <c r="A83" s="55" t="s">
        <v>260</v>
      </c>
      <c r="B83" s="13" t="s">
        <v>151</v>
      </c>
      <c r="C83" s="5" t="s">
        <v>175</v>
      </c>
      <c r="D83" s="56" t="s">
        <v>176</v>
      </c>
      <c r="E83" s="57" t="s">
        <v>177</v>
      </c>
      <c r="F83" s="53">
        <f t="shared" si="34"/>
        <v>1033.5999999999999</v>
      </c>
      <c r="G83" s="53">
        <f t="shared" si="35"/>
        <v>258.39999999999998</v>
      </c>
      <c r="H83" s="54">
        <f t="shared" si="36"/>
        <v>1938</v>
      </c>
      <c r="I83" s="54">
        <f t="shared" si="37"/>
        <v>646</v>
      </c>
      <c r="J83" s="54">
        <f t="shared" si="38"/>
        <v>258.39999999999998</v>
      </c>
      <c r="K83" s="54">
        <f t="shared" si="39"/>
        <v>387.59999999999997</v>
      </c>
      <c r="L83" s="54">
        <f t="shared" si="40"/>
        <v>1550.3999999999999</v>
      </c>
      <c r="M83" s="54">
        <f t="shared" si="41"/>
        <v>2584</v>
      </c>
      <c r="N83" s="54">
        <f t="shared" si="42"/>
        <v>646</v>
      </c>
      <c r="O83" s="54">
        <f t="shared" si="43"/>
        <v>646</v>
      </c>
      <c r="P83" s="54">
        <f t="shared" si="44"/>
        <v>646</v>
      </c>
      <c r="Q83" s="54">
        <f t="shared" si="45"/>
        <v>129.19999999999999</v>
      </c>
      <c r="R83" s="54">
        <f t="shared" si="46"/>
        <v>129.19999999999999</v>
      </c>
      <c r="S83" s="54">
        <f t="shared" si="47"/>
        <v>129.19999999999999</v>
      </c>
      <c r="T83" s="59">
        <f t="shared" si="48"/>
        <v>646</v>
      </c>
      <c r="U83" s="59">
        <f t="shared" si="49"/>
        <v>646</v>
      </c>
      <c r="V83" s="59">
        <f t="shared" si="50"/>
        <v>646</v>
      </c>
      <c r="W83" s="5">
        <v>12920</v>
      </c>
    </row>
    <row r="84" spans="1:23" ht="17.25" customHeight="1" x14ac:dyDescent="0.15">
      <c r="A84" s="55" t="s">
        <v>261</v>
      </c>
      <c r="B84" s="13" t="s">
        <v>151</v>
      </c>
      <c r="C84" s="5" t="s">
        <v>175</v>
      </c>
      <c r="D84" s="56" t="s">
        <v>176</v>
      </c>
      <c r="E84" s="57" t="s">
        <v>177</v>
      </c>
      <c r="F84" s="53">
        <f t="shared" si="34"/>
        <v>1033.5999999999999</v>
      </c>
      <c r="G84" s="53">
        <f t="shared" si="35"/>
        <v>258.39999999999998</v>
      </c>
      <c r="H84" s="54">
        <f t="shared" si="36"/>
        <v>1938</v>
      </c>
      <c r="I84" s="54">
        <f t="shared" si="37"/>
        <v>646</v>
      </c>
      <c r="J84" s="54">
        <f t="shared" si="38"/>
        <v>258.39999999999998</v>
      </c>
      <c r="K84" s="54">
        <f t="shared" si="39"/>
        <v>387.59999999999997</v>
      </c>
      <c r="L84" s="54">
        <f t="shared" si="40"/>
        <v>1550.3999999999999</v>
      </c>
      <c r="M84" s="54">
        <f t="shared" si="41"/>
        <v>2584</v>
      </c>
      <c r="N84" s="54">
        <f t="shared" si="42"/>
        <v>646</v>
      </c>
      <c r="O84" s="54">
        <f t="shared" si="43"/>
        <v>646</v>
      </c>
      <c r="P84" s="54">
        <f t="shared" si="44"/>
        <v>646</v>
      </c>
      <c r="Q84" s="54">
        <f t="shared" si="45"/>
        <v>129.19999999999999</v>
      </c>
      <c r="R84" s="54">
        <f t="shared" si="46"/>
        <v>129.19999999999999</v>
      </c>
      <c r="S84" s="54">
        <f t="shared" si="47"/>
        <v>129.19999999999999</v>
      </c>
      <c r="T84" s="59">
        <f t="shared" si="48"/>
        <v>646</v>
      </c>
      <c r="U84" s="59">
        <f t="shared" si="49"/>
        <v>646</v>
      </c>
      <c r="V84" s="59">
        <f t="shared" si="50"/>
        <v>646</v>
      </c>
      <c r="W84" s="5">
        <v>12920</v>
      </c>
    </row>
    <row r="85" spans="1:23" ht="17.25" customHeight="1" x14ac:dyDescent="0.15">
      <c r="A85" s="55" t="s">
        <v>262</v>
      </c>
      <c r="B85" s="13" t="s">
        <v>151</v>
      </c>
      <c r="C85" s="5" t="s">
        <v>175</v>
      </c>
      <c r="D85" s="56" t="s">
        <v>176</v>
      </c>
      <c r="E85" s="57" t="s">
        <v>177</v>
      </c>
      <c r="F85" s="53">
        <f t="shared" si="34"/>
        <v>1033.5999999999999</v>
      </c>
      <c r="G85" s="53">
        <f t="shared" si="35"/>
        <v>258.39999999999998</v>
      </c>
      <c r="H85" s="54">
        <f t="shared" si="36"/>
        <v>1938</v>
      </c>
      <c r="I85" s="54">
        <f t="shared" si="37"/>
        <v>646</v>
      </c>
      <c r="J85" s="54">
        <f t="shared" si="38"/>
        <v>258.39999999999998</v>
      </c>
      <c r="K85" s="54">
        <f t="shared" si="39"/>
        <v>387.59999999999997</v>
      </c>
      <c r="L85" s="54">
        <f t="shared" si="40"/>
        <v>1550.3999999999999</v>
      </c>
      <c r="M85" s="54">
        <f t="shared" si="41"/>
        <v>2584</v>
      </c>
      <c r="N85" s="54">
        <f t="shared" si="42"/>
        <v>646</v>
      </c>
      <c r="O85" s="54">
        <f t="shared" si="43"/>
        <v>646</v>
      </c>
      <c r="P85" s="54">
        <f t="shared" si="44"/>
        <v>646</v>
      </c>
      <c r="Q85" s="54">
        <f t="shared" si="45"/>
        <v>129.19999999999999</v>
      </c>
      <c r="R85" s="54">
        <f t="shared" si="46"/>
        <v>129.19999999999999</v>
      </c>
      <c r="S85" s="54">
        <f t="shared" si="47"/>
        <v>129.19999999999999</v>
      </c>
      <c r="T85" s="59">
        <f t="shared" si="48"/>
        <v>646</v>
      </c>
      <c r="U85" s="59">
        <f t="shared" si="49"/>
        <v>646</v>
      </c>
      <c r="V85" s="59">
        <f t="shared" si="50"/>
        <v>646</v>
      </c>
      <c r="W85" s="5">
        <v>12920</v>
      </c>
    </row>
    <row r="86" spans="1:23" ht="17.25" customHeight="1" x14ac:dyDescent="0.15">
      <c r="A86" s="55" t="s">
        <v>263</v>
      </c>
      <c r="B86" s="13" t="s">
        <v>149</v>
      </c>
      <c r="C86" s="5" t="s">
        <v>199</v>
      </c>
      <c r="D86" s="56" t="s">
        <v>200</v>
      </c>
      <c r="E86" s="57" t="s">
        <v>177</v>
      </c>
      <c r="F86" s="53">
        <f t="shared" si="34"/>
        <v>1157.6000000000001</v>
      </c>
      <c r="G86" s="53">
        <f t="shared" si="35"/>
        <v>289.40000000000003</v>
      </c>
      <c r="H86" s="54">
        <f t="shared" si="36"/>
        <v>2170.5</v>
      </c>
      <c r="I86" s="54">
        <f t="shared" si="37"/>
        <v>723.5</v>
      </c>
      <c r="J86" s="54">
        <f t="shared" si="38"/>
        <v>289.40000000000003</v>
      </c>
      <c r="K86" s="54">
        <f t="shared" si="39"/>
        <v>434.09999999999997</v>
      </c>
      <c r="L86" s="54">
        <f t="shared" si="40"/>
        <v>1736.3999999999999</v>
      </c>
      <c r="M86" s="54">
        <f t="shared" si="41"/>
        <v>2894</v>
      </c>
      <c r="N86" s="54">
        <f t="shared" si="42"/>
        <v>723.5</v>
      </c>
      <c r="O86" s="54">
        <f t="shared" si="43"/>
        <v>723.5</v>
      </c>
      <c r="P86" s="54">
        <f t="shared" si="44"/>
        <v>723.5</v>
      </c>
      <c r="Q86" s="54">
        <f t="shared" si="45"/>
        <v>144.70000000000002</v>
      </c>
      <c r="R86" s="54">
        <f t="shared" si="46"/>
        <v>144.70000000000002</v>
      </c>
      <c r="S86" s="54">
        <f t="shared" si="47"/>
        <v>144.70000000000002</v>
      </c>
      <c r="T86" s="59">
        <f t="shared" si="48"/>
        <v>723.5</v>
      </c>
      <c r="U86" s="59">
        <f t="shared" si="49"/>
        <v>723.5</v>
      </c>
      <c r="V86" s="59">
        <f t="shared" si="50"/>
        <v>723.5</v>
      </c>
      <c r="W86" s="5">
        <v>14470</v>
      </c>
    </row>
    <row r="87" spans="1:23" ht="17.25" customHeight="1" x14ac:dyDescent="0.15">
      <c r="A87" s="55" t="s">
        <v>264</v>
      </c>
      <c r="B87" s="13" t="s">
        <v>149</v>
      </c>
      <c r="C87" s="5" t="s">
        <v>199</v>
      </c>
      <c r="D87" s="56" t="s">
        <v>200</v>
      </c>
      <c r="E87" s="57" t="s">
        <v>177</v>
      </c>
      <c r="F87" s="53">
        <f t="shared" si="34"/>
        <v>1157.6000000000001</v>
      </c>
      <c r="G87" s="53">
        <f t="shared" si="35"/>
        <v>289.40000000000003</v>
      </c>
      <c r="H87" s="54">
        <f t="shared" si="36"/>
        <v>2170.5</v>
      </c>
      <c r="I87" s="54">
        <f t="shared" si="37"/>
        <v>723.5</v>
      </c>
      <c r="J87" s="54">
        <f t="shared" si="38"/>
        <v>289.40000000000003</v>
      </c>
      <c r="K87" s="54">
        <f t="shared" si="39"/>
        <v>434.09999999999997</v>
      </c>
      <c r="L87" s="54">
        <f t="shared" si="40"/>
        <v>1736.3999999999999</v>
      </c>
      <c r="M87" s="54">
        <f t="shared" si="41"/>
        <v>2894</v>
      </c>
      <c r="N87" s="54">
        <f t="shared" si="42"/>
        <v>723.5</v>
      </c>
      <c r="O87" s="54">
        <f t="shared" si="43"/>
        <v>723.5</v>
      </c>
      <c r="P87" s="54">
        <f t="shared" si="44"/>
        <v>723.5</v>
      </c>
      <c r="Q87" s="54">
        <f t="shared" si="45"/>
        <v>144.70000000000002</v>
      </c>
      <c r="R87" s="54">
        <f t="shared" si="46"/>
        <v>144.70000000000002</v>
      </c>
      <c r="S87" s="54">
        <f t="shared" si="47"/>
        <v>144.70000000000002</v>
      </c>
      <c r="T87" s="59">
        <f t="shared" si="48"/>
        <v>723.5</v>
      </c>
      <c r="U87" s="59">
        <f t="shared" si="49"/>
        <v>723.5</v>
      </c>
      <c r="V87" s="59">
        <f t="shared" si="50"/>
        <v>723.5</v>
      </c>
      <c r="W87" s="5">
        <v>14470</v>
      </c>
    </row>
    <row r="88" spans="1:23" ht="17.25" customHeight="1" x14ac:dyDescent="0.15">
      <c r="A88" s="5" t="s">
        <v>265</v>
      </c>
      <c r="B88" s="60" t="s">
        <v>242</v>
      </c>
      <c r="C88" s="5" t="s">
        <v>175</v>
      </c>
      <c r="D88" s="56" t="s">
        <v>176</v>
      </c>
      <c r="E88" s="57" t="s">
        <v>177</v>
      </c>
      <c r="F88" s="53">
        <f t="shared" si="34"/>
        <v>1321.6000000000001</v>
      </c>
      <c r="G88" s="53">
        <f t="shared" si="35"/>
        <v>330.40000000000003</v>
      </c>
      <c r="H88" s="54">
        <f t="shared" si="36"/>
        <v>2478</v>
      </c>
      <c r="I88" s="54">
        <f t="shared" si="37"/>
        <v>826</v>
      </c>
      <c r="J88" s="54">
        <f t="shared" si="38"/>
        <v>330.40000000000003</v>
      </c>
      <c r="K88" s="54">
        <f t="shared" si="39"/>
        <v>495.59999999999997</v>
      </c>
      <c r="L88" s="54">
        <f t="shared" si="40"/>
        <v>1982.3999999999999</v>
      </c>
      <c r="M88" s="54">
        <f t="shared" si="41"/>
        <v>3304</v>
      </c>
      <c r="N88" s="54">
        <f t="shared" si="42"/>
        <v>826</v>
      </c>
      <c r="O88" s="54">
        <f t="shared" si="43"/>
        <v>826</v>
      </c>
      <c r="P88" s="54">
        <f t="shared" si="44"/>
        <v>826</v>
      </c>
      <c r="Q88" s="54">
        <f t="shared" si="45"/>
        <v>165.20000000000002</v>
      </c>
      <c r="R88" s="54">
        <f t="shared" si="46"/>
        <v>165.20000000000002</v>
      </c>
      <c r="S88" s="54">
        <f t="shared" si="47"/>
        <v>165.20000000000002</v>
      </c>
      <c r="T88" s="59">
        <f t="shared" si="48"/>
        <v>826</v>
      </c>
      <c r="U88" s="59">
        <f t="shared" si="49"/>
        <v>826</v>
      </c>
      <c r="V88" s="59">
        <f t="shared" si="50"/>
        <v>826</v>
      </c>
      <c r="W88" s="5">
        <v>16520</v>
      </c>
    </row>
    <row r="89" spans="1:23" ht="15" customHeight="1" x14ac:dyDescent="0.15">
      <c r="U89" s="123" t="s">
        <v>47</v>
      </c>
      <c r="V89" s="123"/>
      <c r="W89" s="61">
        <f>SUM(W5:W88)</f>
        <v>1151890</v>
      </c>
    </row>
  </sheetData>
  <autoFilter ref="A2:W89"/>
  <mergeCells count="10">
    <mergeCell ref="A1:W1"/>
    <mergeCell ref="F2:S2"/>
    <mergeCell ref="T2:V2"/>
    <mergeCell ref="A4:B4"/>
    <mergeCell ref="U89:V89"/>
    <mergeCell ref="A2:A3"/>
    <mergeCell ref="B2:B3"/>
    <mergeCell ref="C2:C3"/>
    <mergeCell ref="D2:D3"/>
    <mergeCell ref="E2:E3"/>
  </mergeCells>
  <phoneticPr fontId="33" type="noConversion"/>
  <pageMargins left="0.51181102362204722" right="0.11811023622047245" top="0.35433070866141736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10</vt:i4>
      </vt:variant>
    </vt:vector>
  </HeadingPairs>
  <TitlesOfParts>
    <vt:vector size="24" baseType="lpstr">
      <vt:lpstr>单座套筒阀报价</vt:lpstr>
      <vt:lpstr>角阀报价</vt:lpstr>
      <vt:lpstr>闸阀报价</vt:lpstr>
      <vt:lpstr>球阀报价</vt:lpstr>
      <vt:lpstr>蝶阀报价</vt:lpstr>
      <vt:lpstr>芳烃装置特殊阀</vt:lpstr>
      <vt:lpstr>生产二部HARTMAM高压切断球阀</vt:lpstr>
      <vt:lpstr>生产二部高压角阀</vt:lpstr>
      <vt:lpstr>生产二部程控阀 </vt:lpstr>
      <vt:lpstr>PTA罐壁及罐底角阀</vt:lpstr>
      <vt:lpstr>PTA钛材球阀</vt:lpstr>
      <vt:lpstr>控制阀备件加工</vt:lpstr>
      <vt:lpstr>评分表</vt:lpstr>
      <vt:lpstr>备件加工空表</vt:lpstr>
      <vt:lpstr>PTA罐壁及罐底角阀!Print_Titles</vt:lpstr>
      <vt:lpstr>PTA钛材球阀!Print_Titles</vt:lpstr>
      <vt:lpstr>备件加工空表!Print_Titles</vt:lpstr>
      <vt:lpstr>单座套筒阀报价!Print_Titles</vt:lpstr>
      <vt:lpstr>蝶阀报价!Print_Titles</vt:lpstr>
      <vt:lpstr>芳烃装置特殊阀!Print_Titles</vt:lpstr>
      <vt:lpstr>角阀报价!Print_Titles</vt:lpstr>
      <vt:lpstr>球阀报价!Print_Titles</vt:lpstr>
      <vt:lpstr>'生产二部程控阀 '!Print_Titles</vt:lpstr>
      <vt:lpstr>闸阀报价!Print_Titles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赵小琦</dc:creator>
  <cp:lastModifiedBy>Administrator</cp:lastModifiedBy>
  <cp:lastPrinted>2021-05-21T03:23:22Z</cp:lastPrinted>
  <dcterms:created xsi:type="dcterms:W3CDTF">2018-12-14T07:01:00Z</dcterms:created>
  <dcterms:modified xsi:type="dcterms:W3CDTF">2021-05-26T09:00:45Z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